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Inicio" sheetId="1" r:id="rId1"/>
    <sheet name="AJS-1" sheetId="2" r:id="rId2"/>
    <sheet name="AJS-2" sheetId="3" r:id="rId3"/>
    <sheet name="AJS-3" sheetId="4" r:id="rId4"/>
    <sheet name="AJS-4" sheetId="5" r:id="rId5"/>
    <sheet name="AJS-5" sheetId="6" r:id="rId6"/>
    <sheet name="AJS-6" sheetId="7" r:id="rId7"/>
    <sheet name="AJS-7" sheetId="8" r:id="rId8"/>
  </sheets>
  <definedNames>
    <definedName name="_xlnm.Print_Area" localSheetId="0">'Inicio'!$A$1:$K$5</definedName>
  </definedNames>
  <calcPr fullCalcOnLoad="1"/>
</workbook>
</file>

<file path=xl/sharedStrings.xml><?xml version="1.0" encoding="utf-8"?>
<sst xmlns="http://schemas.openxmlformats.org/spreadsheetml/2006/main" count="328" uniqueCount="131">
  <si>
    <t>ASUNTOS JUDICIALES SOCIALES</t>
  </si>
  <si>
    <t>AJS-1.</t>
  </si>
  <si>
    <t xml:space="preserve">Asuntos resueltos,según materia objeto de la demanda </t>
  </si>
  <si>
    <t>VALORES ABSOLUTOS</t>
  </si>
  <si>
    <t>VARIACIONES SOBRE EL AÑO ANTERIOR</t>
  </si>
  <si>
    <t>Absolutas</t>
  </si>
  <si>
    <t>Relativas</t>
  </si>
  <si>
    <t>En porcentaje</t>
  </si>
  <si>
    <t>ASUNTOS RESUELTOS</t>
  </si>
  <si>
    <t>Total</t>
  </si>
  <si>
    <t xml:space="preserve">Conflictos colectivos   </t>
  </si>
  <si>
    <t xml:space="preserve">Conflictos individuales  </t>
  </si>
  <si>
    <t xml:space="preserve">Despidos </t>
  </si>
  <si>
    <t>Reclamaciones derivadas del contrato de trabajo</t>
  </si>
  <si>
    <t>De cantidades</t>
  </si>
  <si>
    <t>De otra índole</t>
  </si>
  <si>
    <t>Seguridad Social (1)</t>
  </si>
  <si>
    <t>Afiliación y cotización</t>
  </si>
  <si>
    <t>Prestaciones</t>
  </si>
  <si>
    <t>Accidentes de trabajo y enfermedades profesionales</t>
  </si>
  <si>
    <t>(1) A partir del segundo trimestre de 2010, los asuntos resueltos en materia de Seguridad Social, se refieren exclusivamente a Prestaciones.</t>
  </si>
  <si>
    <t>AJS-2.</t>
  </si>
  <si>
    <t>Asuntos resueltos, según clase de resolución.</t>
  </si>
  <si>
    <t>ASUNTOS  RESUELTOS</t>
  </si>
  <si>
    <t>Por sentencia</t>
  </si>
  <si>
    <t>Favorable al trabajador</t>
  </si>
  <si>
    <t>Favorable en parte al trabajador</t>
  </si>
  <si>
    <t>Desfavorable al trabajador</t>
  </si>
  <si>
    <t>Por conciliación</t>
  </si>
  <si>
    <t>Por desistimiento</t>
  </si>
  <si>
    <t>Por otras causas</t>
  </si>
  <si>
    <t xml:space="preserve">AJS-3. </t>
  </si>
  <si>
    <t>Asuntos resueltos, según materia objeto de la demanda, por clase de resolución.</t>
  </si>
  <si>
    <t>Conflictos colectivos</t>
  </si>
  <si>
    <t>Conflictos individuales</t>
  </si>
  <si>
    <t>Seguridad Social</t>
  </si>
  <si>
    <t xml:space="preserve"> Favorable al trabajador</t>
  </si>
  <si>
    <t xml:space="preserve"> Favorable en parte al trabajador</t>
  </si>
  <si>
    <t xml:space="preserve"> Desfavorable al trabajador</t>
  </si>
  <si>
    <t>AJS-4.</t>
  </si>
  <si>
    <t xml:space="preserve">Conflictos individuales. Asuntos resueltos, trabajadores afectados y cantidades acordadas, según materia objeto de la demanda, por clase de resolución. </t>
  </si>
  <si>
    <t>CONFLICTOS INDIVIDUALES</t>
  </si>
  <si>
    <t>Asuntos resueltos</t>
  </si>
  <si>
    <t>Trabajadores afectados (1)</t>
  </si>
  <si>
    <t>Cantidades acordadas
Euros</t>
  </si>
  <si>
    <t>Despidos</t>
  </si>
  <si>
    <t>Reclamaciones derivadas del contrato de trabajo (2)</t>
  </si>
  <si>
    <t>TOTAL</t>
  </si>
  <si>
    <t xml:space="preserve">(1) A partir de 2010, los Juzgados de lo Social proporcionan información sobre número de trabajadores afectados. De los 331 juzgados en funcionamiento en 2010, 72. 43, 4 y 1 juzgado no han facilitado este dato en el primer, segundo, tercer y cuarto trimeste, respectivamente. </t>
  </si>
  <si>
    <t>(2) Véase Notas generales en FUENTES Y NOTAS EXPLICATIVAS.</t>
  </si>
  <si>
    <t xml:space="preserve">AJS-5. </t>
  </si>
  <si>
    <t>Asuntos resueltos, según materia objeto de la demanda, por comunidad autónoma y provincia.</t>
  </si>
  <si>
    <t>ANDALUCÍA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</si>
  <si>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</si>
  <si>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</si>
  <si>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</si>
  <si>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</si>
  <si>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</si>
  <si>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</si>
  <si>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</si>
  <si>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</si>
  <si>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ARAGÓN</t>
  </si>
  <si>
    <t xml:space="preserve">Huesca </t>
  </si>
  <si>
    <t xml:space="preserve">Teruel </t>
  </si>
  <si>
    <t xml:space="preserve">Zaragoza </t>
  </si>
  <si>
    <t>ASTURIAS (PRINCIPADO DE)</t>
  </si>
  <si>
    <t>BALEARS (ILLES)</t>
  </si>
  <si>
    <t>CANARIAS</t>
  </si>
  <si>
    <t xml:space="preserve">Las Palmas </t>
  </si>
  <si>
    <t xml:space="preserve">S. C. Tenerife 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</si>
  <si>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</si>
  <si>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</si>
  <si>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</si>
  <si>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</si>
  <si>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</si>
  <si>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</si>
  <si>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</si>
  <si>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CASTILLA Y LEÓN</t>
  </si>
  <si>
    <t xml:space="preserve">Ávila </t>
  </si>
  <si>
    <t>-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</si>
  <si>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</si>
  <si>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</si>
  <si>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</si>
  <si>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</si>
  <si>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</si>
  <si>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</si>
  <si>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</si>
  <si>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</si>
  <si>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</si>
  <si>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</si>
  <si>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</si>
  <si>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</si>
  <si>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</si>
  <si>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COMUNITAT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</si>
  <si>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</si>
  <si>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</si>
  <si>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</si>
  <si>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</si>
  <si>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</si>
  <si>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</si>
  <si>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</si>
  <si>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</si>
  <si>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</si>
  <si>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</si>
  <si>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</si>
  <si>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 (COMUNIDAD DE)</t>
  </si>
  <si>
    <t>MURCIA (REGIÓN DE)</t>
  </si>
  <si>
    <t>NAVARRA (C. FORAL DE)</t>
  </si>
  <si>
    <t>PAÍS VASCO</t>
  </si>
  <si>
    <t xml:space="preserve">Álava </t>
  </si>
  <si>
    <t xml:space="preserve">Guipúzcoa </t>
  </si>
  <si>
    <t>Vizcaya</t>
  </si>
  <si>
    <t>RIOJA (LA)</t>
  </si>
  <si>
    <t>Ceuta</t>
  </si>
  <si>
    <t>Melilla</t>
  </si>
  <si>
    <t>AJS-6.</t>
  </si>
  <si>
    <t>Asuntos resueltos en materia de despidos, según clase de resolución, por comunidad autónoma y provincia.</t>
  </si>
  <si>
    <t>CON SENTENCIA FAVORABLE AL TRABAJADOR</t>
  </si>
  <si>
    <t>CON SENTENCIA FAVORABLE EN PARTE AL TRABAJADOR</t>
  </si>
  <si>
    <t>CON SENTENCIA DESFAVORABLE AL TRABAJADOR</t>
  </si>
  <si>
    <t>POR CONCILIACION</t>
  </si>
  <si>
    <t>POR DESISTIMIENTO</t>
  </si>
  <si>
    <t>POR OTRAS CAUSAS</t>
  </si>
  <si>
    <t>AJS-7.</t>
  </si>
  <si>
    <t>Conflictos individuales según materia objeto de la demanda. Trabajadores afectados en despidos y cantidades acordadas según tipo de resolución, por comunidad autónoma y provincia.</t>
  </si>
  <si>
    <t>Cantidades acordadas
Miles de euros</t>
  </si>
  <si>
    <t>Sentencia</t>
  </si>
  <si>
    <t>Conciliación</t>
  </si>
  <si>
    <t xml:space="preserve">TOTAL     </t>
  </si>
  <si>
    <t>Conflictos individuales. Asuntos resueltos, trabajadores afectados y cantidades acordadas, según materia objeto de la demanda, por clase de resolución</t>
  </si>
  <si>
    <t>Volver Inicio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</si>
</sst>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"/>
    <numFmt numFmtId="166" formatCode="#,##0.0"/>
    <numFmt numFmtId="167" formatCode="#,##0.000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34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3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i/>
      <sz val="14"/>
      <name val="Arial"/>
      <family val="2"/>
    </font>
    <font>
      <b/>
      <sz val="14"/>
      <name val="Arial"/>
      <family val="0"/>
    </font>
    <font>
      <b/>
      <sz val="12"/>
      <color indexed="12"/>
      <name val="Arial"/>
      <family val="0"/>
    </font>
    <font>
      <b/>
      <sz val="14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1" applyNumberFormat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1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164" fontId="5" fillId="0" borderId="0" xfId="0" applyNumberFormat="1" applyFont="1" applyAlignment="1" applyProtection="1">
      <alignment horizontal="right" vertical="center"/>
      <protection/>
    </xf>
    <xf numFmtId="164" fontId="4" fillId="0" borderId="0" xfId="0" applyNumberFormat="1" applyFont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/>
    </xf>
    <xf numFmtId="166" fontId="5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Alignment="1" applyProtection="1">
      <alignment horizontal="right" vertical="center"/>
      <protection/>
    </xf>
    <xf numFmtId="166" fontId="4" fillId="0" borderId="0" xfId="0" applyNumberFormat="1" applyFont="1" applyAlignment="1" applyProtection="1">
      <alignment horizontal="right" vertical="center"/>
      <protection/>
    </xf>
    <xf numFmtId="164" fontId="5" fillId="0" borderId="0" xfId="0" applyNumberFormat="1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6" fillId="6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/>
    </xf>
    <xf numFmtId="0" fontId="4" fillId="6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164" fontId="5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3" fontId="5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right" vertical="center"/>
      <protection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3" xfId="0" applyFont="1" applyBorder="1" applyAlignment="1">
      <alignment/>
    </xf>
    <xf numFmtId="0" fontId="5" fillId="0" borderId="10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/>
    </xf>
    <xf numFmtId="3" fontId="10" fillId="0" borderId="0" xfId="0" applyNumberFormat="1" applyFont="1" applyAlignment="1" applyProtection="1">
      <alignment vertical="center"/>
      <protection/>
    </xf>
    <xf numFmtId="4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/>
    </xf>
    <xf numFmtId="4" fontId="10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3" fontId="10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 applyProtection="1">
      <alignment vertical="center"/>
      <protection/>
    </xf>
    <xf numFmtId="4" fontId="9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4" fontId="10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Alignment="1" applyProtection="1" quotePrefix="1">
      <alignment horizontal="left" vertical="center"/>
      <protection/>
    </xf>
    <xf numFmtId="166" fontId="0" fillId="0" borderId="0" xfId="0" applyNumberFormat="1" applyAlignment="1">
      <alignment vertical="center"/>
    </xf>
    <xf numFmtId="3" fontId="0" fillId="0" borderId="0" xfId="0" applyNumberFormat="1" applyFill="1" applyAlignment="1">
      <alignment vertical="center"/>
    </xf>
    <xf numFmtId="166" fontId="4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/>
    </xf>
    <xf numFmtId="166" fontId="5" fillId="0" borderId="0" xfId="0" applyNumberFormat="1" applyFont="1" applyAlignment="1" applyProtection="1">
      <alignment vertical="center"/>
      <protection/>
    </xf>
    <xf numFmtId="166" fontId="5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66" fontId="4" fillId="0" borderId="0" xfId="0" applyNumberFormat="1" applyFont="1" applyAlignment="1" applyProtection="1">
      <alignment vertical="center"/>
      <protection/>
    </xf>
    <xf numFmtId="166" fontId="4" fillId="0" borderId="0" xfId="0" applyNumberFormat="1" applyFont="1" applyAlignment="1" applyProtection="1">
      <alignment horizontal="right" vertical="center"/>
      <protection/>
    </xf>
    <xf numFmtId="166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67" fontId="1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20" fillId="11" borderId="0" xfId="45" applyFill="1" applyAlignment="1" applyProtection="1" quotePrefix="1">
      <alignment wrapText="1"/>
      <protection/>
    </xf>
    <xf numFmtId="0" fontId="0" fillId="11" borderId="0" xfId="0" applyFont="1" applyFill="1" applyBorder="1" applyAlignment="1">
      <alignment/>
    </xf>
    <xf numFmtId="0" fontId="0" fillId="11" borderId="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0" fillId="11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/>
    </xf>
    <xf numFmtId="0" fontId="32" fillId="11" borderId="0" xfId="45" applyFont="1" applyFill="1" applyAlignment="1" applyProtection="1">
      <alignment horizontal="left"/>
      <protection/>
    </xf>
    <xf numFmtId="0" fontId="32" fillId="11" borderId="0" xfId="45" applyFont="1" applyFill="1" applyAlignment="1" applyProtection="1" quotePrefix="1">
      <alignment horizontal="left" wrapText="1"/>
      <protection/>
    </xf>
    <xf numFmtId="0" fontId="33" fillId="0" borderId="0" xfId="0" applyNumberFormat="1" applyFont="1" applyFill="1" applyAlignment="1">
      <alignment horizontal="center" vertical="center"/>
    </xf>
    <xf numFmtId="0" fontId="32" fillId="11" borderId="0" xfId="45" applyFont="1" applyFill="1" applyAlignment="1" applyProtection="1">
      <alignment horizontal="left" wrapText="1"/>
      <protection/>
    </xf>
    <xf numFmtId="0" fontId="30" fillId="11" borderId="0" xfId="0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20" fillId="11" borderId="0" xfId="45" applyFill="1" applyAlignment="1" applyProtection="1">
      <alignment horizontal="left"/>
      <protection/>
    </xf>
    <xf numFmtId="0" fontId="1" fillId="6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164" fontId="5" fillId="0" borderId="13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" fillId="6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64" fontId="5" fillId="0" borderId="13" xfId="0" applyNumberFormat="1" applyFont="1" applyBorder="1" applyAlignment="1" applyProtection="1">
      <alignment vertical="center"/>
      <protection/>
    </xf>
    <xf numFmtId="164" fontId="5" fillId="0" borderId="0" xfId="0" applyNumberFormat="1" applyFont="1" applyBorder="1" applyAlignment="1" applyProtection="1">
      <alignment vertical="center"/>
      <protection/>
    </xf>
    <xf numFmtId="164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6" fillId="6" borderId="0" xfId="0" applyFont="1" applyFill="1" applyAlignment="1">
      <alignment horizontal="left" vertical="center"/>
    </xf>
    <xf numFmtId="0" fontId="4" fillId="0" borderId="0" xfId="0" applyFont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4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164" fontId="9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 horizontal="left" vertical="center"/>
    </xf>
    <xf numFmtId="3" fontId="5" fillId="0" borderId="12" xfId="0" applyNumberFormat="1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>
      <alignment vertical="center" wrapText="1"/>
    </xf>
    <xf numFmtId="3" fontId="5" fillId="0" borderId="11" xfId="0" applyNumberFormat="1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 quotePrefix="1">
      <alignment horizontal="justify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164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5" fillId="0" borderId="17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0" xfId="0" applyFont="1" applyAlignment="1" quotePrefix="1">
      <alignment horizontal="justify" vertical="center"/>
    </xf>
    <xf numFmtId="0" fontId="9" fillId="0" borderId="0" xfId="0" applyFont="1" applyAlignment="1">
      <alignment horizontal="justify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238125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1.140625" style="159" customWidth="1"/>
    <col min="2" max="2" width="15.8515625" style="159" customWidth="1"/>
    <col min="3" max="3" width="10.140625" style="159" customWidth="1"/>
    <col min="4" max="4" width="11.421875" style="159" customWidth="1"/>
    <col min="5" max="5" width="34.421875" style="159" customWidth="1"/>
    <col min="6" max="16384" width="11.421875" style="159" customWidth="1"/>
  </cols>
  <sheetData>
    <row r="1" spans="3:8" ht="19.5" customHeight="1">
      <c r="C1" s="170" t="s">
        <v>0</v>
      </c>
      <c r="D1" s="170"/>
      <c r="E1" s="170"/>
      <c r="F1" s="170"/>
      <c r="G1" s="170"/>
      <c r="H1" s="160"/>
    </row>
    <row r="2" spans="4:5" ht="17.25" customHeight="1">
      <c r="D2" s="172"/>
      <c r="E2" s="172"/>
    </row>
    <row r="3" spans="2:8" ht="24.75" customHeight="1">
      <c r="B3" s="163"/>
      <c r="C3" s="163"/>
      <c r="D3" s="173">
        <v>2010</v>
      </c>
      <c r="E3" s="173"/>
      <c r="F3" s="164"/>
      <c r="G3" s="165"/>
      <c r="H3" s="165"/>
    </row>
    <row r="4" spans="2:8" ht="12" customHeight="1">
      <c r="B4" s="163"/>
      <c r="C4" s="163"/>
      <c r="D4" s="163"/>
      <c r="E4" s="163"/>
      <c r="F4" s="163"/>
      <c r="G4" s="163"/>
      <c r="H4" s="163"/>
    </row>
    <row r="5" spans="2:10" ht="14.25" customHeight="1">
      <c r="B5" s="168" t="s">
        <v>2</v>
      </c>
      <c r="C5" s="168"/>
      <c r="D5" s="168"/>
      <c r="E5" s="168"/>
      <c r="F5" s="168"/>
      <c r="G5" s="166"/>
      <c r="H5" s="166"/>
      <c r="I5" s="161"/>
      <c r="J5" s="161"/>
    </row>
    <row r="6" spans="1:8" ht="12.75">
      <c r="A6" s="163"/>
      <c r="B6" s="163"/>
      <c r="C6" s="163"/>
      <c r="D6" s="163"/>
      <c r="E6" s="163"/>
      <c r="F6" s="163"/>
      <c r="G6" s="167"/>
      <c r="H6" s="167"/>
    </row>
    <row r="7" spans="1:8" ht="15.75">
      <c r="A7" s="163"/>
      <c r="B7" s="168" t="s">
        <v>22</v>
      </c>
      <c r="C7" s="168"/>
      <c r="D7" s="168"/>
      <c r="E7" s="168"/>
      <c r="F7" s="168"/>
      <c r="G7" s="167"/>
      <c r="H7" s="167"/>
    </row>
    <row r="8" spans="2:8" ht="12.75">
      <c r="B8" s="167"/>
      <c r="C8" s="167"/>
      <c r="D8" s="167"/>
      <c r="E8" s="167"/>
      <c r="F8" s="167"/>
      <c r="G8" s="167"/>
      <c r="H8" s="167"/>
    </row>
    <row r="9" spans="2:8" ht="15.75">
      <c r="B9" s="168" t="s">
        <v>32</v>
      </c>
      <c r="C9" s="168"/>
      <c r="D9" s="168"/>
      <c r="E9" s="168"/>
      <c r="F9" s="168"/>
      <c r="G9" s="168"/>
      <c r="H9" s="168"/>
    </row>
    <row r="10" spans="2:8" ht="12.75">
      <c r="B10" s="167"/>
      <c r="C10" s="167"/>
      <c r="D10" s="167"/>
      <c r="E10" s="167"/>
      <c r="F10" s="167"/>
      <c r="G10" s="167"/>
      <c r="H10" s="167"/>
    </row>
    <row r="11" spans="2:11" ht="35.25" customHeight="1">
      <c r="B11" s="169" t="s">
        <v>129</v>
      </c>
      <c r="C11" s="169"/>
      <c r="D11" s="169"/>
      <c r="E11" s="169"/>
      <c r="F11" s="169"/>
      <c r="G11" s="169"/>
      <c r="H11" s="169"/>
      <c r="I11" s="162"/>
      <c r="J11" s="162"/>
      <c r="K11" s="162"/>
    </row>
    <row r="12" spans="2:8" ht="12.75">
      <c r="B12" s="167"/>
      <c r="C12" s="167"/>
      <c r="D12" s="167"/>
      <c r="E12" s="167"/>
      <c r="F12" s="167"/>
      <c r="G12" s="167"/>
      <c r="H12" s="167"/>
    </row>
    <row r="13" spans="2:8" ht="34.5" customHeight="1">
      <c r="B13" s="171" t="s">
        <v>51</v>
      </c>
      <c r="C13" s="171"/>
      <c r="D13" s="171"/>
      <c r="E13" s="171"/>
      <c r="F13" s="171"/>
      <c r="G13" s="167"/>
      <c r="H13" s="167"/>
    </row>
    <row r="14" spans="2:8" ht="12.75">
      <c r="B14" s="167"/>
      <c r="C14" s="167"/>
      <c r="D14" s="167"/>
      <c r="E14" s="167"/>
      <c r="F14" s="167"/>
      <c r="G14" s="167"/>
      <c r="H14" s="167"/>
    </row>
    <row r="15" spans="2:8" ht="42" customHeight="1">
      <c r="B15" s="171" t="s">
        <v>116</v>
      </c>
      <c r="C15" s="171"/>
      <c r="D15" s="171"/>
      <c r="E15" s="171"/>
      <c r="F15" s="171"/>
      <c r="G15" s="167"/>
      <c r="H15" s="167"/>
    </row>
    <row r="16" spans="2:8" ht="12.75">
      <c r="B16" s="167"/>
      <c r="C16" s="167"/>
      <c r="D16" s="167"/>
      <c r="E16" s="167"/>
      <c r="F16" s="167"/>
      <c r="G16" s="167"/>
      <c r="H16" s="167"/>
    </row>
    <row r="17" spans="2:8" ht="45.75" customHeight="1">
      <c r="B17" s="169" t="s">
        <v>124</v>
      </c>
      <c r="C17" s="169"/>
      <c r="D17" s="169"/>
      <c r="E17" s="169"/>
      <c r="F17" s="169"/>
      <c r="G17" s="169"/>
      <c r="H17" s="169"/>
    </row>
    <row r="18" spans="2:8" ht="12.75">
      <c r="B18" s="167"/>
      <c r="C18" s="167"/>
      <c r="D18" s="167"/>
      <c r="E18" s="167"/>
      <c r="F18" s="167"/>
      <c r="G18" s="167"/>
      <c r="H18" s="167"/>
    </row>
    <row r="19" spans="2:8" ht="12.75">
      <c r="B19" s="167"/>
      <c r="C19" s="167"/>
      <c r="D19" s="167"/>
      <c r="E19" s="167"/>
      <c r="F19" s="167"/>
      <c r="G19" s="167"/>
      <c r="H19" s="167"/>
    </row>
    <row r="20" spans="2:8" ht="12.75">
      <c r="B20" s="167"/>
      <c r="C20" s="167"/>
      <c r="D20" s="167"/>
      <c r="E20" s="167"/>
      <c r="F20" s="167"/>
      <c r="G20" s="167"/>
      <c r="H20" s="167"/>
    </row>
  </sheetData>
  <sheetProtection/>
  <mergeCells count="10">
    <mergeCell ref="B9:H9"/>
    <mergeCell ref="B11:H11"/>
    <mergeCell ref="B17:H17"/>
    <mergeCell ref="C1:G1"/>
    <mergeCell ref="B13:F13"/>
    <mergeCell ref="B15:F15"/>
    <mergeCell ref="D2:E2"/>
    <mergeCell ref="D3:E3"/>
    <mergeCell ref="B5:F5"/>
    <mergeCell ref="B7:F7"/>
  </mergeCells>
  <hyperlinks>
    <hyperlink ref="B5" location="'AJS-1'!A1" display="Asuntos resueltos,según materia objeto de la demanda "/>
    <hyperlink ref="B7" location="'AJS-1'!A1" display="Asuntos resueltos,según materia objeto de la demanda "/>
    <hyperlink ref="B9" location="'AJS-1'!A1" display="Asuntos resueltos,según materia objeto de la demanda "/>
    <hyperlink ref="B11" location="'AJS-1'!A1" display="Asuntos resueltos,según materia objeto de la demanda "/>
    <hyperlink ref="B13" location="'AJS-1'!A1" display="Asuntos resueltos,según materia objeto de la demanda "/>
    <hyperlink ref="B15" location="'AJS-1'!A1" display="Asuntos resueltos,según materia objeto de la demanda "/>
    <hyperlink ref="B17" location="'AJS-1'!A1" display="Asuntos resueltos,según materia objeto de la demanda "/>
    <hyperlink ref="B7:F7" location="'AJS-2'!A1" display="Asuntos resueltos, según clase de resolución."/>
    <hyperlink ref="B9:F9" location="'AJS-1'!A1" display="Asuntos resueltos, según materia objeto de la demanda, por clase de resolución."/>
    <hyperlink ref="B9:H9" location="'AJS-3'!A1" display="Asuntos resueltos, según materia objeto de la demanda, por clase de resolución."/>
    <hyperlink ref="B11:F11" location="'AJS-4'!A1" display="'Conflictos individuales. Asuntos resueltos, trabajadores afectados y cantidades acordadas, según materia objeto de la demanda, por clase de resolución"/>
    <hyperlink ref="B11:H11" location="'AJS-4'!A1" display="Conflictos individuales. Asuntos resueltos, trabajadores afectados y cantidades acordadas, según materia objeto de la demanda, por clase de resolución"/>
    <hyperlink ref="B13:F13" location="'AJS-5'!A1" display="Asuntos resueltos, según materia objeto de la demanda, por comunidad autónoma y provincia."/>
    <hyperlink ref="B15:F15" location="'AJS-6'!A1" display="Asuntos resueltos en materia de despidos, según clase de resolución, por comunidad autónoma y provincia."/>
    <hyperlink ref="B17:F17" location="'AJS-7'!A1" display="'Conflictos individuales según materia objeto de la demanda. Trabajadores afectados en despidos y cantidades acordadas según tipo de resolución, por comunidad autónoma y provincia.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A1" sqref="A1:C1"/>
    </sheetView>
  </sheetViews>
  <sheetFormatPr defaultColWidth="8.421875" defaultRowHeight="12.75"/>
  <cols>
    <col min="1" max="1" width="1.1484375" style="1" customWidth="1"/>
    <col min="2" max="2" width="0.9921875" style="1" customWidth="1"/>
    <col min="3" max="3" width="35.57421875" style="30" customWidth="1"/>
    <col min="4" max="4" width="9.57421875" style="1" customWidth="1"/>
    <col min="5" max="5" width="1.1484375" style="1" customWidth="1"/>
    <col min="6" max="6" width="9.57421875" style="1" customWidth="1"/>
    <col min="7" max="7" width="0.9921875" style="1" customWidth="1"/>
    <col min="8" max="8" width="9.421875" style="1" customWidth="1"/>
    <col min="9" max="9" width="0.9921875" style="1" customWidth="1"/>
    <col min="10" max="10" width="9.57421875" style="1" customWidth="1"/>
    <col min="11" max="11" width="1.1484375" style="1" customWidth="1"/>
    <col min="12" max="12" width="9.28125" style="1" customWidth="1"/>
    <col min="13" max="13" width="0.85546875" style="1" customWidth="1"/>
    <col min="14" max="14" width="6.28125" style="1" customWidth="1"/>
    <col min="15" max="15" width="0.9921875" style="1" customWidth="1"/>
    <col min="16" max="16" width="6.00390625" style="1" customWidth="1"/>
    <col min="17" max="17" width="0.9921875" style="1" customWidth="1"/>
    <col min="18" max="18" width="6.7109375" style="1" customWidth="1"/>
    <col min="19" max="19" width="2.8515625" style="1" customWidth="1"/>
    <col min="20" max="16384" width="8.421875" style="1" customWidth="1"/>
  </cols>
  <sheetData>
    <row r="1" spans="1:20" ht="15" customHeight="1">
      <c r="A1" s="183" t="s">
        <v>0</v>
      </c>
      <c r="B1" s="183"/>
      <c r="C1" s="183"/>
      <c r="F1" s="2"/>
      <c r="G1" s="2"/>
      <c r="I1" s="3"/>
      <c r="J1" s="3" t="s">
        <v>1</v>
      </c>
      <c r="L1" s="182" t="s">
        <v>130</v>
      </c>
      <c r="M1" s="182"/>
      <c r="N1" s="182"/>
      <c r="O1" s="182"/>
      <c r="P1" s="182"/>
      <c r="Q1" s="182"/>
      <c r="R1" s="182"/>
      <c r="S1" s="4"/>
      <c r="T1"/>
    </row>
    <row r="2" spans="3:20" ht="32.25" customHeight="1">
      <c r="C2" s="5"/>
      <c r="D2" s="2"/>
      <c r="E2" s="2"/>
      <c r="F2" s="2"/>
      <c r="G2" s="2"/>
      <c r="I2" s="3"/>
      <c r="J2" s="184" t="s">
        <v>2</v>
      </c>
      <c r="K2" s="185"/>
      <c r="L2" s="185"/>
      <c r="M2" s="185"/>
      <c r="N2" s="185"/>
      <c r="O2" s="185"/>
      <c r="P2" s="185"/>
      <c r="Q2" s="185"/>
      <c r="R2" s="185"/>
      <c r="S2" s="4"/>
      <c r="T2"/>
    </row>
    <row r="3" spans="3:20" ht="15" customHeight="1">
      <c r="C3" s="5"/>
      <c r="D3" s="2"/>
      <c r="E3" s="2"/>
      <c r="F3" s="2"/>
      <c r="G3" s="2"/>
      <c r="I3" s="3"/>
      <c r="J3" s="3"/>
      <c r="L3" s="4"/>
      <c r="M3" s="4"/>
      <c r="N3" s="4"/>
      <c r="O3" s="4"/>
      <c r="P3" s="4"/>
      <c r="Q3" s="4"/>
      <c r="R3" s="4"/>
      <c r="S3" s="4"/>
      <c r="T3"/>
    </row>
    <row r="4" spans="3:19" ht="15" customHeight="1"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3:256" ht="12" thickBot="1">
      <c r="C5" s="7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25.5" customHeight="1" thickBot="1">
      <c r="A6" s="186"/>
      <c r="B6" s="186"/>
      <c r="C6" s="186"/>
      <c r="D6" s="187" t="s">
        <v>3</v>
      </c>
      <c r="E6" s="187"/>
      <c r="F6" s="187"/>
      <c r="G6" s="188"/>
      <c r="H6" s="189" t="s">
        <v>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>
      <c r="A7" s="186"/>
      <c r="B7" s="186"/>
      <c r="C7" s="186"/>
      <c r="D7" s="12"/>
      <c r="E7" s="12"/>
      <c r="F7" s="12"/>
      <c r="G7" s="186"/>
      <c r="H7" s="188" t="s">
        <v>5</v>
      </c>
      <c r="I7" s="188"/>
      <c r="J7" s="188"/>
      <c r="K7" s="188"/>
      <c r="L7" s="188"/>
      <c r="M7" s="190"/>
      <c r="N7" s="190" t="s">
        <v>6</v>
      </c>
      <c r="O7" s="190"/>
      <c r="P7" s="190"/>
      <c r="Q7" s="190"/>
      <c r="R7" s="190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" customHeight="1">
      <c r="A8" s="186"/>
      <c r="B8" s="186"/>
      <c r="C8" s="186"/>
      <c r="D8" s="13"/>
      <c r="E8" s="13"/>
      <c r="F8" s="13"/>
      <c r="G8" s="186"/>
      <c r="H8" s="14"/>
      <c r="I8" s="14"/>
      <c r="J8" s="14"/>
      <c r="K8" s="14"/>
      <c r="L8" s="14"/>
      <c r="M8" s="186"/>
      <c r="N8" s="179" t="s">
        <v>7</v>
      </c>
      <c r="O8" s="179"/>
      <c r="P8" s="179"/>
      <c r="Q8" s="179"/>
      <c r="R8" s="17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6.5" customHeight="1">
      <c r="A9" s="186"/>
      <c r="B9" s="186"/>
      <c r="C9" s="186"/>
      <c r="D9" s="15">
        <v>2009</v>
      </c>
      <c r="E9" s="16"/>
      <c r="F9" s="15">
        <v>2010</v>
      </c>
      <c r="G9" s="186"/>
      <c r="H9" s="15">
        <v>2008</v>
      </c>
      <c r="I9" s="16"/>
      <c r="J9" s="15">
        <v>2009</v>
      </c>
      <c r="K9" s="16"/>
      <c r="L9" s="15">
        <v>2010</v>
      </c>
      <c r="M9" s="186"/>
      <c r="N9" s="15">
        <v>2008</v>
      </c>
      <c r="O9" s="16"/>
      <c r="P9" s="15">
        <v>2009</v>
      </c>
      <c r="Q9" s="16"/>
      <c r="R9" s="15">
        <v>2010</v>
      </c>
      <c r="S9" s="17"/>
      <c r="T9" s="18"/>
      <c r="U9" s="18"/>
      <c r="V9" s="18"/>
      <c r="W9" s="18"/>
      <c r="X9" s="18"/>
      <c r="Y9" s="18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15" customHeight="1">
      <c r="A10" s="186"/>
      <c r="B10" s="186"/>
      <c r="C10" s="186"/>
      <c r="D10" s="19"/>
      <c r="E10" s="19"/>
      <c r="F10" s="19"/>
      <c r="G10" s="186"/>
      <c r="H10" s="19"/>
      <c r="I10" s="19"/>
      <c r="J10" s="19"/>
      <c r="K10" s="19"/>
      <c r="L10" s="19"/>
      <c r="M10" s="186"/>
      <c r="N10" s="19"/>
      <c r="O10" s="19"/>
      <c r="P10" s="19"/>
      <c r="Q10" s="19"/>
      <c r="R10" s="19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5" customHeight="1">
      <c r="A11" s="180" t="s">
        <v>8</v>
      </c>
      <c r="B11" s="180"/>
      <c r="C11" s="180"/>
      <c r="D11" s="19"/>
      <c r="E11" s="19"/>
      <c r="F11" s="19"/>
      <c r="G11" s="186"/>
      <c r="H11" s="19"/>
      <c r="I11" s="19"/>
      <c r="J11" s="19"/>
      <c r="K11" s="19"/>
      <c r="L11" s="19"/>
      <c r="M11" s="186"/>
      <c r="N11" s="19"/>
      <c r="O11" s="19"/>
      <c r="P11" s="19"/>
      <c r="Q11" s="19"/>
      <c r="R11" s="1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5" customHeight="1">
      <c r="A12" s="20"/>
      <c r="B12" s="20"/>
      <c r="C12" s="20"/>
      <c r="D12" s="19"/>
      <c r="E12" s="19"/>
      <c r="F12" s="19"/>
      <c r="G12" s="186"/>
      <c r="H12" s="19"/>
      <c r="I12" s="19"/>
      <c r="J12" s="19"/>
      <c r="K12" s="19"/>
      <c r="L12" s="19"/>
      <c r="M12" s="186"/>
      <c r="N12" s="19"/>
      <c r="O12" s="19"/>
      <c r="P12" s="19"/>
      <c r="Q12" s="19"/>
      <c r="R12" s="19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0.5" customHeight="1">
      <c r="A13" s="181" t="s">
        <v>9</v>
      </c>
      <c r="B13" s="181"/>
      <c r="C13" s="181"/>
      <c r="D13" s="22">
        <v>348106</v>
      </c>
      <c r="E13" s="22"/>
      <c r="F13" s="22">
        <f>F14+F15+F20</f>
        <v>342361</v>
      </c>
      <c r="G13" s="186"/>
      <c r="H13" s="22">
        <v>27357</v>
      </c>
      <c r="I13" s="22"/>
      <c r="J13" s="22">
        <v>55146</v>
      </c>
      <c r="K13" s="19"/>
      <c r="L13" s="22">
        <f aca="true" t="shared" si="0" ref="L13:L23">F13-D13</f>
        <v>-5745</v>
      </c>
      <c r="M13" s="186"/>
      <c r="N13" s="23">
        <v>10.299958961306913</v>
      </c>
      <c r="O13" s="23"/>
      <c r="P13" s="23">
        <v>18.823730202075367</v>
      </c>
      <c r="Q13" s="23"/>
      <c r="R13" s="24">
        <f aca="true" t="shared" si="1" ref="R13:R23">L13*100/D13</f>
        <v>-1.6503593732943413</v>
      </c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5" customHeight="1">
      <c r="A14" s="176" t="s">
        <v>10</v>
      </c>
      <c r="B14" s="176"/>
      <c r="C14" s="176"/>
      <c r="D14" s="26">
        <v>2263</v>
      </c>
      <c r="E14" s="26"/>
      <c r="F14" s="26">
        <v>2630</v>
      </c>
      <c r="G14" s="186"/>
      <c r="H14" s="26">
        <v>-311</v>
      </c>
      <c r="I14" s="26"/>
      <c r="J14" s="26">
        <v>-130</v>
      </c>
      <c r="K14" s="22"/>
      <c r="L14" s="26">
        <f t="shared" si="0"/>
        <v>367</v>
      </c>
      <c r="M14" s="186"/>
      <c r="N14" s="27">
        <v>-11.501479289940828</v>
      </c>
      <c r="O14" s="27"/>
      <c r="P14" s="27">
        <v>-5.4325114918512325</v>
      </c>
      <c r="Q14" s="27"/>
      <c r="R14" s="28">
        <f t="shared" si="1"/>
        <v>16.217410517012816</v>
      </c>
      <c r="S14" s="9"/>
      <c r="T14" s="2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5" customHeight="1">
      <c r="A15" s="176" t="s">
        <v>11</v>
      </c>
      <c r="B15" s="176"/>
      <c r="C15" s="176"/>
      <c r="D15" s="26">
        <v>282341</v>
      </c>
      <c r="E15" s="26"/>
      <c r="F15" s="26">
        <f>F16+F17</f>
        <v>274034</v>
      </c>
      <c r="G15" s="186"/>
      <c r="H15" s="26">
        <v>36058</v>
      </c>
      <c r="I15" s="26"/>
      <c r="J15" s="26">
        <v>61064</v>
      </c>
      <c r="K15" s="26"/>
      <c r="L15" s="26">
        <f t="shared" si="0"/>
        <v>-8307</v>
      </c>
      <c r="M15" s="186"/>
      <c r="N15" s="27">
        <v>19.467765186077024</v>
      </c>
      <c r="O15" s="27"/>
      <c r="P15" s="27">
        <v>27.59618035313205</v>
      </c>
      <c r="Q15" s="27"/>
      <c r="R15" s="28">
        <f t="shared" si="1"/>
        <v>-2.9421869299889143</v>
      </c>
      <c r="S15" s="9"/>
      <c r="T15" s="29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5" customHeight="1">
      <c r="A16" s="11"/>
      <c r="B16" s="176" t="s">
        <v>12</v>
      </c>
      <c r="C16" s="176"/>
      <c r="D16" s="26">
        <v>125202</v>
      </c>
      <c r="E16" s="26"/>
      <c r="F16" s="26">
        <v>105299</v>
      </c>
      <c r="G16" s="186"/>
      <c r="H16" s="26">
        <v>21391</v>
      </c>
      <c r="I16" s="26"/>
      <c r="J16" s="26">
        <v>39968</v>
      </c>
      <c r="K16" s="26"/>
      <c r="L16" s="26">
        <f t="shared" si="0"/>
        <v>-19903</v>
      </c>
      <c r="M16" s="186"/>
      <c r="N16" s="27">
        <v>33.50563100104945</v>
      </c>
      <c r="O16" s="27"/>
      <c r="P16" s="27">
        <v>46.89208531806556</v>
      </c>
      <c r="Q16" s="27"/>
      <c r="R16" s="28">
        <f t="shared" si="1"/>
        <v>-15.8967109151611</v>
      </c>
      <c r="S16" s="9"/>
      <c r="T16" s="29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5" customHeight="1">
      <c r="A17" s="11"/>
      <c r="B17" s="176" t="s">
        <v>13</v>
      </c>
      <c r="C17" s="176"/>
      <c r="D17" s="26">
        <v>157139</v>
      </c>
      <c r="E17" s="26"/>
      <c r="F17" s="26">
        <f>F18+F19</f>
        <v>168735</v>
      </c>
      <c r="G17" s="186"/>
      <c r="H17" s="26">
        <v>14667</v>
      </c>
      <c r="I17" s="26"/>
      <c r="J17" s="26">
        <v>21096</v>
      </c>
      <c r="K17" s="26"/>
      <c r="L17" s="26">
        <f t="shared" si="0"/>
        <v>11596</v>
      </c>
      <c r="M17" s="186"/>
      <c r="N17" s="27">
        <v>12.083937516477722</v>
      </c>
      <c r="O17" s="27"/>
      <c r="P17" s="27">
        <v>15.506861801048197</v>
      </c>
      <c r="Q17" s="27"/>
      <c r="R17" s="28">
        <f t="shared" si="1"/>
        <v>7.379453859322002</v>
      </c>
      <c r="S17" s="9"/>
      <c r="T17" s="2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4.25" customHeight="1">
      <c r="A18" s="11"/>
      <c r="B18" s="11"/>
      <c r="C18" s="25" t="s">
        <v>14</v>
      </c>
      <c r="D18" s="26">
        <v>133316</v>
      </c>
      <c r="E18" s="26"/>
      <c r="F18" s="26">
        <v>144701</v>
      </c>
      <c r="G18" s="186"/>
      <c r="H18" s="26">
        <v>13742</v>
      </c>
      <c r="I18" s="26"/>
      <c r="J18" s="26">
        <v>20327</v>
      </c>
      <c r="K18" s="26"/>
      <c r="L18" s="26">
        <f t="shared" si="0"/>
        <v>11385</v>
      </c>
      <c r="M18" s="186"/>
      <c r="N18" s="27">
        <v>13.846262355537196</v>
      </c>
      <c r="O18" s="27"/>
      <c r="P18" s="27">
        <v>17.990246838187787</v>
      </c>
      <c r="Q18" s="27"/>
      <c r="R18" s="28">
        <f t="shared" si="1"/>
        <v>8.539860181823638</v>
      </c>
      <c r="S18" s="9"/>
      <c r="T18" s="29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5" customHeight="1">
      <c r="A19" s="11"/>
      <c r="B19" s="11"/>
      <c r="C19" s="25" t="s">
        <v>15</v>
      </c>
      <c r="D19" s="26">
        <v>23823</v>
      </c>
      <c r="E19" s="26"/>
      <c r="F19" s="26">
        <v>24034</v>
      </c>
      <c r="G19" s="186"/>
      <c r="H19" s="26">
        <v>925</v>
      </c>
      <c r="I19" s="26"/>
      <c r="J19" s="26">
        <v>769</v>
      </c>
      <c r="K19" s="26"/>
      <c r="L19" s="26">
        <f t="shared" si="0"/>
        <v>211</v>
      </c>
      <c r="M19" s="186"/>
      <c r="N19" s="27">
        <v>4.180035247864793</v>
      </c>
      <c r="O19" s="27"/>
      <c r="P19" s="27">
        <v>3.3356467424308147</v>
      </c>
      <c r="Q19" s="27"/>
      <c r="R19" s="28">
        <f t="shared" si="1"/>
        <v>0.8856986945388909</v>
      </c>
      <c r="S19" s="9"/>
      <c r="T19" s="29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5" customHeight="1">
      <c r="A20" s="177" t="s">
        <v>16</v>
      </c>
      <c r="B20" s="178"/>
      <c r="C20" s="178"/>
      <c r="D20" s="26">
        <v>63502</v>
      </c>
      <c r="E20" s="26"/>
      <c r="F20" s="26">
        <f>F21+F22+F23</f>
        <v>65697</v>
      </c>
      <c r="G20" s="186"/>
      <c r="H20" s="26">
        <v>-8390</v>
      </c>
      <c r="I20" s="26"/>
      <c r="J20" s="26">
        <v>-5788</v>
      </c>
      <c r="K20" s="26"/>
      <c r="L20" s="26">
        <f t="shared" si="0"/>
        <v>2195</v>
      </c>
      <c r="M20" s="186"/>
      <c r="N20" s="27">
        <v>-10.800720906282184</v>
      </c>
      <c r="O20" s="27"/>
      <c r="P20" s="27">
        <v>-8.353297734160774</v>
      </c>
      <c r="Q20" s="27"/>
      <c r="R20" s="28">
        <f t="shared" si="1"/>
        <v>3.4565840445970206</v>
      </c>
      <c r="S20" s="9"/>
      <c r="T20" s="29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5" customHeight="1">
      <c r="A21" s="11"/>
      <c r="B21" s="25" t="s">
        <v>17</v>
      </c>
      <c r="D21" s="26">
        <v>2958</v>
      </c>
      <c r="E21" s="26"/>
      <c r="F21" s="26">
        <v>764</v>
      </c>
      <c r="G21" s="186"/>
      <c r="H21" s="26">
        <v>122</v>
      </c>
      <c r="I21" s="26"/>
      <c r="J21" s="26">
        <v>-489</v>
      </c>
      <c r="K21" s="26"/>
      <c r="L21" s="26">
        <f t="shared" si="0"/>
        <v>-2194</v>
      </c>
      <c r="M21" s="186"/>
      <c r="N21" s="27">
        <v>3.669172932330827</v>
      </c>
      <c r="O21" s="27"/>
      <c r="P21" s="27">
        <v>-14.186248912097476</v>
      </c>
      <c r="Q21" s="27"/>
      <c r="R21" s="28">
        <f t="shared" si="1"/>
        <v>-74.17173766058147</v>
      </c>
      <c r="S21" s="9"/>
      <c r="T21" s="29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5" customHeight="1">
      <c r="A22" s="11"/>
      <c r="B22" s="25" t="s">
        <v>18</v>
      </c>
      <c r="D22" s="26">
        <v>54872</v>
      </c>
      <c r="E22" s="26"/>
      <c r="F22" s="26">
        <v>63226</v>
      </c>
      <c r="G22" s="186"/>
      <c r="H22" s="26">
        <v>-7535</v>
      </c>
      <c r="I22" s="26"/>
      <c r="J22" s="26">
        <v>-4556</v>
      </c>
      <c r="K22" s="26"/>
      <c r="L22" s="26">
        <f t="shared" si="0"/>
        <v>8354</v>
      </c>
      <c r="M22" s="186"/>
      <c r="N22" s="27">
        <v>-11.252482714334782</v>
      </c>
      <c r="O22" s="27"/>
      <c r="P22" s="27">
        <v>-7.666419869421821</v>
      </c>
      <c r="Q22" s="27"/>
      <c r="R22" s="28">
        <f t="shared" si="1"/>
        <v>15.224522525149439</v>
      </c>
      <c r="S22" s="9"/>
      <c r="T22" s="29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5" customHeight="1">
      <c r="A23" s="11"/>
      <c r="B23" s="25" t="s">
        <v>19</v>
      </c>
      <c r="D23" s="26">
        <v>5672</v>
      </c>
      <c r="E23" s="26"/>
      <c r="F23" s="26">
        <v>1707</v>
      </c>
      <c r="G23" s="186"/>
      <c r="H23" s="26">
        <v>-977</v>
      </c>
      <c r="I23" s="26"/>
      <c r="J23" s="26">
        <v>-743</v>
      </c>
      <c r="K23" s="26"/>
      <c r="L23" s="26">
        <f t="shared" si="0"/>
        <v>-3965</v>
      </c>
      <c r="M23" s="186"/>
      <c r="N23" s="27">
        <v>-13.216991341991342</v>
      </c>
      <c r="O23" s="27"/>
      <c r="P23" s="27">
        <v>-11.582229150428683</v>
      </c>
      <c r="Q23" s="27"/>
      <c r="R23" s="28">
        <f t="shared" si="1"/>
        <v>-69.90479548660085</v>
      </c>
      <c r="S23" s="9"/>
      <c r="T23" s="2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7:256" ht="15" customHeight="1">
      <c r="G24" s="186"/>
      <c r="K24" s="26"/>
      <c r="M24" s="186"/>
      <c r="S24" s="9"/>
      <c r="T24" s="29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6" spans="1:18" ht="15" customHeight="1">
      <c r="A26" s="174" t="s">
        <v>20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</row>
  </sheetData>
  <sheetProtection/>
  <mergeCells count="19">
    <mergeCell ref="L1:R1"/>
    <mergeCell ref="A1:C1"/>
    <mergeCell ref="J2:R2"/>
    <mergeCell ref="A6:C10"/>
    <mergeCell ref="D6:F6"/>
    <mergeCell ref="G6:G24"/>
    <mergeCell ref="H6:R6"/>
    <mergeCell ref="H7:L7"/>
    <mergeCell ref="M7:M24"/>
    <mergeCell ref="N7:R7"/>
    <mergeCell ref="A26:R26"/>
    <mergeCell ref="A15:C15"/>
    <mergeCell ref="B16:C16"/>
    <mergeCell ref="B17:C17"/>
    <mergeCell ref="A20:C20"/>
    <mergeCell ref="N8:R8"/>
    <mergeCell ref="A11:C11"/>
    <mergeCell ref="A13:C13"/>
    <mergeCell ref="A14:C14"/>
  </mergeCells>
  <hyperlinks>
    <hyperlink ref="L1" location="Fuente!A1" display="Fuente"/>
    <hyperlink ref="L1:R1" location="Inicio!A1" display="Volver Inicio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">
      <selection activeCell="A1" sqref="A1:C1"/>
    </sheetView>
  </sheetViews>
  <sheetFormatPr defaultColWidth="8.421875" defaultRowHeight="12.75"/>
  <cols>
    <col min="1" max="1" width="1.57421875" style="0" customWidth="1"/>
    <col min="2" max="2" width="25.421875" style="33" customWidth="1"/>
    <col min="3" max="3" width="10.28125" style="0" customWidth="1"/>
    <col min="4" max="4" width="1.1484375" style="0" customWidth="1"/>
    <col min="5" max="5" width="10.00390625" style="0" customWidth="1"/>
    <col min="6" max="6" width="1.57421875" style="0" customWidth="1"/>
    <col min="7" max="7" width="9.8515625" style="0" customWidth="1"/>
    <col min="8" max="8" width="1.1484375" style="0" customWidth="1"/>
    <col min="9" max="9" width="11.00390625" style="0" customWidth="1"/>
    <col min="10" max="10" width="0.9921875" style="0" customWidth="1"/>
    <col min="11" max="11" width="10.57421875" style="0" customWidth="1"/>
    <col min="12" max="12" width="0.85546875" style="0" customWidth="1"/>
    <col min="13" max="13" width="5.8515625" style="0" customWidth="1"/>
    <col min="14" max="14" width="0.71875" style="0" customWidth="1"/>
    <col min="15" max="15" width="5.8515625" style="0" customWidth="1"/>
    <col min="16" max="16" width="0.71875" style="0" customWidth="1"/>
    <col min="17" max="17" width="6.7109375" style="0" customWidth="1"/>
  </cols>
  <sheetData>
    <row r="1" spans="1:18" ht="15" customHeight="1">
      <c r="A1" s="194" t="s">
        <v>0</v>
      </c>
      <c r="B1" s="195"/>
      <c r="C1" s="195"/>
      <c r="D1" s="31"/>
      <c r="K1" s="32" t="s">
        <v>21</v>
      </c>
      <c r="L1" s="182" t="s">
        <v>130</v>
      </c>
      <c r="M1" s="182"/>
      <c r="N1" s="182"/>
      <c r="O1" s="182"/>
      <c r="P1" s="182"/>
      <c r="Q1" s="182"/>
      <c r="R1" s="182"/>
    </row>
    <row r="2" spans="9:17" ht="27.75" customHeight="1">
      <c r="I2" s="34"/>
      <c r="J2" s="35"/>
      <c r="K2" s="196" t="s">
        <v>22</v>
      </c>
      <c r="L2" s="196"/>
      <c r="M2" s="196"/>
      <c r="N2" s="196"/>
      <c r="O2" s="196"/>
      <c r="P2" s="196"/>
      <c r="Q2" s="196"/>
    </row>
    <row r="3" spans="9:11" ht="15" customHeight="1">
      <c r="I3" s="32"/>
      <c r="J3" s="32"/>
      <c r="K3" s="32"/>
    </row>
    <row r="4" spans="2:17" ht="15" customHeight="1"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256" ht="15" customHeight="1" thickBot="1">
      <c r="B5" s="37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27.75" customHeight="1" thickBot="1">
      <c r="A6" s="197"/>
      <c r="B6" s="197"/>
      <c r="C6" s="198" t="s">
        <v>3</v>
      </c>
      <c r="D6" s="198"/>
      <c r="E6" s="198"/>
      <c r="F6" s="199"/>
      <c r="G6" s="201" t="s">
        <v>4</v>
      </c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15" customHeight="1">
      <c r="A7" s="197"/>
      <c r="B7" s="197"/>
      <c r="C7" s="12"/>
      <c r="D7" s="12"/>
      <c r="E7" s="12"/>
      <c r="F7" s="200"/>
      <c r="G7" s="202" t="s">
        <v>5</v>
      </c>
      <c r="H7" s="202"/>
      <c r="I7" s="202"/>
      <c r="J7" s="202"/>
      <c r="K7" s="202"/>
      <c r="L7" s="203"/>
      <c r="M7" s="205" t="s">
        <v>6</v>
      </c>
      <c r="N7" s="205"/>
      <c r="O7" s="205"/>
      <c r="P7" s="205"/>
      <c r="Q7" s="205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15" customHeight="1">
      <c r="A8" s="197"/>
      <c r="B8" s="197"/>
      <c r="C8" s="13"/>
      <c r="D8" s="13"/>
      <c r="E8" s="13"/>
      <c r="F8" s="200"/>
      <c r="G8" s="13"/>
      <c r="H8" s="13"/>
      <c r="I8" s="13"/>
      <c r="J8" s="13"/>
      <c r="K8" s="13"/>
      <c r="L8" s="204"/>
      <c r="M8" s="191" t="s">
        <v>7</v>
      </c>
      <c r="N8" s="191"/>
      <c r="O8" s="191"/>
      <c r="P8" s="191"/>
      <c r="Q8" s="191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16.5" customHeight="1">
      <c r="A9" s="197"/>
      <c r="B9" s="197"/>
      <c r="C9" s="43">
        <v>2009</v>
      </c>
      <c r="D9" s="44"/>
      <c r="E9" s="43">
        <v>2010</v>
      </c>
      <c r="F9" s="200"/>
      <c r="G9" s="43">
        <v>2008</v>
      </c>
      <c r="H9" s="44"/>
      <c r="I9" s="43">
        <v>2009</v>
      </c>
      <c r="J9" s="44"/>
      <c r="K9" s="43">
        <v>2010</v>
      </c>
      <c r="L9" s="204"/>
      <c r="M9" s="43">
        <v>2008</v>
      </c>
      <c r="N9" s="44"/>
      <c r="O9" s="43">
        <v>2009</v>
      </c>
      <c r="P9" s="44"/>
      <c r="Q9" s="43">
        <v>2010</v>
      </c>
      <c r="R9" s="45"/>
      <c r="S9" s="45"/>
      <c r="T9" s="45"/>
      <c r="U9" s="45"/>
      <c r="V9" s="45"/>
      <c r="W9" s="45"/>
      <c r="X9" s="45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15" customHeight="1">
      <c r="A10" s="197"/>
      <c r="B10" s="197"/>
      <c r="C10" s="46"/>
      <c r="D10" s="46"/>
      <c r="E10" s="46"/>
      <c r="F10" s="200"/>
      <c r="G10" s="46"/>
      <c r="H10" s="46"/>
      <c r="I10" s="46"/>
      <c r="J10" s="46"/>
      <c r="K10" s="46"/>
      <c r="L10" s="204"/>
      <c r="M10" s="46"/>
      <c r="N10" s="46"/>
      <c r="O10" s="46"/>
      <c r="P10" s="46"/>
      <c r="Q10" s="46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15" customHeight="1">
      <c r="A11" s="193" t="s">
        <v>23</v>
      </c>
      <c r="B11" s="193"/>
      <c r="C11" s="47"/>
      <c r="D11" s="47"/>
      <c r="E11" s="47"/>
      <c r="F11" s="200"/>
      <c r="G11" s="47"/>
      <c r="H11" s="47"/>
      <c r="I11" s="47"/>
      <c r="J11" s="47"/>
      <c r="K11" s="47"/>
      <c r="L11" s="204"/>
      <c r="M11" s="47"/>
      <c r="N11" s="47"/>
      <c r="O11" s="47"/>
      <c r="P11" s="47"/>
      <c r="Q11" s="4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9.75" customHeight="1">
      <c r="A12" s="193"/>
      <c r="B12" s="193"/>
      <c r="C12" s="47"/>
      <c r="D12" s="47"/>
      <c r="E12" s="48"/>
      <c r="F12" s="200"/>
      <c r="G12" s="47"/>
      <c r="H12" s="47"/>
      <c r="I12" s="48"/>
      <c r="J12" s="48"/>
      <c r="K12" s="47"/>
      <c r="L12" s="204"/>
      <c r="M12" s="48"/>
      <c r="N12" s="48"/>
      <c r="O12" s="47"/>
      <c r="P12" s="47"/>
      <c r="Q12" s="48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15" customHeight="1">
      <c r="A13" s="193" t="s">
        <v>9</v>
      </c>
      <c r="B13" s="193"/>
      <c r="C13" s="49">
        <v>348106</v>
      </c>
      <c r="D13" s="49"/>
      <c r="E13" s="49">
        <f>E14+E18+E19+E20</f>
        <v>342361</v>
      </c>
      <c r="F13" s="200"/>
      <c r="G13" s="49">
        <v>27357</v>
      </c>
      <c r="H13" s="49"/>
      <c r="I13" s="49">
        <v>55146</v>
      </c>
      <c r="J13" s="49"/>
      <c r="K13" s="49">
        <f>E13-C13</f>
        <v>-5745</v>
      </c>
      <c r="L13" s="204"/>
      <c r="M13" s="50">
        <v>10.299958961306913</v>
      </c>
      <c r="N13" s="50"/>
      <c r="O13" s="50">
        <v>18.823730202075367</v>
      </c>
      <c r="P13" s="50"/>
      <c r="Q13" s="50">
        <f>K13*100/C13</f>
        <v>-1.6503593732943413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15" customHeight="1">
      <c r="A14" s="192" t="s">
        <v>24</v>
      </c>
      <c r="B14" s="192"/>
      <c r="C14" s="51">
        <v>192785</v>
      </c>
      <c r="D14" s="51"/>
      <c r="E14" s="51">
        <f>E15+E16+E17</f>
        <v>194778</v>
      </c>
      <c r="F14" s="200"/>
      <c r="G14" s="51">
        <v>7563</v>
      </c>
      <c r="H14" s="51"/>
      <c r="I14" s="51">
        <v>30511</v>
      </c>
      <c r="J14" s="51"/>
      <c r="K14" s="51">
        <f aca="true" t="shared" si="0" ref="K14:K20">E14-C14</f>
        <v>1993</v>
      </c>
      <c r="L14" s="204"/>
      <c r="M14" s="52">
        <v>4.888469468880687</v>
      </c>
      <c r="N14" s="52"/>
      <c r="O14" s="52">
        <v>18.802149450928678</v>
      </c>
      <c r="P14" s="52"/>
      <c r="Q14" s="52">
        <f aca="true" t="shared" si="1" ref="Q14:Q20">K14*100/C14</f>
        <v>1.0337941229867469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15" customHeight="1">
      <c r="A15" s="35"/>
      <c r="B15" s="37" t="s">
        <v>25</v>
      </c>
      <c r="C15" s="51">
        <v>118228</v>
      </c>
      <c r="D15" s="51"/>
      <c r="E15" s="51">
        <v>118564</v>
      </c>
      <c r="F15" s="200"/>
      <c r="G15" s="51">
        <v>9053</v>
      </c>
      <c r="H15" s="51"/>
      <c r="I15" s="51">
        <v>28311</v>
      </c>
      <c r="J15" s="51"/>
      <c r="K15" s="51">
        <f t="shared" si="0"/>
        <v>336</v>
      </c>
      <c r="L15" s="204"/>
      <c r="M15" s="52">
        <v>11.195340324495449</v>
      </c>
      <c r="N15" s="52"/>
      <c r="O15" s="52">
        <v>31.48570348210016</v>
      </c>
      <c r="P15" s="52"/>
      <c r="Q15" s="52">
        <f t="shared" si="1"/>
        <v>0.2841966370064621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15" customHeight="1">
      <c r="A16" s="35"/>
      <c r="B16" s="37" t="s">
        <v>26</v>
      </c>
      <c r="C16" s="51">
        <v>18540</v>
      </c>
      <c r="D16" s="51"/>
      <c r="E16" s="51">
        <v>19042</v>
      </c>
      <c r="F16" s="200"/>
      <c r="G16" s="51">
        <v>1112</v>
      </c>
      <c r="H16" s="51"/>
      <c r="I16" s="51">
        <v>2141</v>
      </c>
      <c r="J16" s="51"/>
      <c r="K16" s="51">
        <f t="shared" si="0"/>
        <v>502</v>
      </c>
      <c r="L16" s="204"/>
      <c r="M16" s="52">
        <v>7.2741545103682865</v>
      </c>
      <c r="N16" s="52"/>
      <c r="O16" s="52">
        <v>13.055674126471127</v>
      </c>
      <c r="P16" s="52"/>
      <c r="Q16" s="52">
        <f t="shared" si="1"/>
        <v>2.7076591154261056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15" customHeight="1">
      <c r="A17" s="35"/>
      <c r="B17" s="37" t="s">
        <v>27</v>
      </c>
      <c r="C17" s="51">
        <v>56017</v>
      </c>
      <c r="D17" s="51"/>
      <c r="E17" s="51">
        <v>57172</v>
      </c>
      <c r="F17" s="200"/>
      <c r="G17" s="51">
        <v>-2602</v>
      </c>
      <c r="H17" s="51"/>
      <c r="I17" s="51">
        <v>59</v>
      </c>
      <c r="J17" s="51"/>
      <c r="K17" s="51">
        <f t="shared" si="0"/>
        <v>1155</v>
      </c>
      <c r="L17" s="204"/>
      <c r="M17" s="52">
        <v>-4.4433060109289615</v>
      </c>
      <c r="N17" s="52"/>
      <c r="O17" s="52">
        <v>0.10543622002215948</v>
      </c>
      <c r="P17" s="52"/>
      <c r="Q17" s="52">
        <f t="shared" si="1"/>
        <v>2.0618740739418393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15" customHeight="1">
      <c r="A18" s="192" t="s">
        <v>28</v>
      </c>
      <c r="B18" s="192"/>
      <c r="C18" s="51">
        <v>48991</v>
      </c>
      <c r="D18" s="51"/>
      <c r="E18" s="51">
        <v>49102</v>
      </c>
      <c r="F18" s="200"/>
      <c r="G18" s="51">
        <v>3542</v>
      </c>
      <c r="H18" s="51"/>
      <c r="I18" s="51">
        <v>12203</v>
      </c>
      <c r="J18" s="51"/>
      <c r="K18" s="51">
        <f t="shared" si="0"/>
        <v>111</v>
      </c>
      <c r="L18" s="204"/>
      <c r="M18" s="52">
        <v>10.653913252722132</v>
      </c>
      <c r="N18" s="52"/>
      <c r="O18" s="52">
        <v>33.171142763944765</v>
      </c>
      <c r="P18" s="52"/>
      <c r="Q18" s="52">
        <f t="shared" si="1"/>
        <v>0.22657222755199935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15" customHeight="1">
      <c r="A19" s="192" t="s">
        <v>29</v>
      </c>
      <c r="B19" s="192"/>
      <c r="C19" s="51">
        <v>70444</v>
      </c>
      <c r="D19" s="51"/>
      <c r="E19" s="51">
        <v>73861</v>
      </c>
      <c r="F19" s="200"/>
      <c r="G19" s="51">
        <v>5906</v>
      </c>
      <c r="H19" s="51"/>
      <c r="I19" s="51">
        <v>9470</v>
      </c>
      <c r="J19" s="51"/>
      <c r="K19" s="51">
        <f t="shared" si="0"/>
        <v>3417</v>
      </c>
      <c r="L19" s="204"/>
      <c r="M19" s="52">
        <v>10.724921914723614</v>
      </c>
      <c r="N19" s="52"/>
      <c r="O19" s="52">
        <v>15.531210023944633</v>
      </c>
      <c r="P19" s="52"/>
      <c r="Q19" s="52">
        <f t="shared" si="1"/>
        <v>4.8506615183692015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5" customHeight="1">
      <c r="A20" s="192" t="s">
        <v>30</v>
      </c>
      <c r="B20" s="192"/>
      <c r="C20" s="51">
        <v>35886</v>
      </c>
      <c r="D20" s="51"/>
      <c r="E20" s="51">
        <v>24620</v>
      </c>
      <c r="F20" s="200"/>
      <c r="G20" s="51">
        <v>10346</v>
      </c>
      <c r="H20" s="51"/>
      <c r="I20" s="51">
        <v>2962</v>
      </c>
      <c r="J20" s="51"/>
      <c r="K20" s="51">
        <f t="shared" si="0"/>
        <v>-11266</v>
      </c>
      <c r="L20" s="204"/>
      <c r="M20" s="52">
        <v>45.8233678802374</v>
      </c>
      <c r="N20" s="52"/>
      <c r="O20" s="52">
        <v>8.99647673429717</v>
      </c>
      <c r="P20" s="52"/>
      <c r="Q20" s="52">
        <f t="shared" si="1"/>
        <v>-31.39385832915343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2:17" ht="12.75">
      <c r="B21" s="37"/>
      <c r="C21" s="53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2:17" ht="12.75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2:17" ht="12.75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2:17" ht="12.75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2:17" ht="12.75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2:17" ht="12.75"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2:17" ht="12.75"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2:17" ht="12.75"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2:17" ht="12.75"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2:17" ht="12.75">
      <c r="B30" s="3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2:17" ht="12.75">
      <c r="B31" s="37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2:17" ht="12.75"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2:17" ht="12.75"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2:17" ht="12.75">
      <c r="B34" s="37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2:17" ht="12.75">
      <c r="B35" s="37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2:17" ht="12.75">
      <c r="B36" s="37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17" ht="12.75">
      <c r="B37" s="3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2:17" ht="12.75"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2:17" ht="12.75">
      <c r="B39" s="3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2:17" ht="12.75">
      <c r="B40" s="3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2:17" ht="12.75">
      <c r="B41" s="37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2:17" ht="12.75">
      <c r="B42" s="3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2:17" ht="12.75">
      <c r="B43" s="3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2:17" ht="12.75">
      <c r="B44" s="3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2:17" ht="12.75">
      <c r="B45" s="3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2:17" ht="12.75">
      <c r="B46" s="37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2:17" ht="12.75">
      <c r="B47" s="37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2:17" ht="12.75">
      <c r="B48" s="3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2:17" ht="12.75">
      <c r="B49" s="37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2:17" ht="12.75">
      <c r="B50" s="37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2:17" ht="12.75">
      <c r="B51" s="3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2:17" ht="12.75">
      <c r="B52" s="3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2:17" ht="12.75">
      <c r="B53" s="37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2:17" ht="12.75">
      <c r="B54" s="3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2:17" ht="12.75">
      <c r="B55" s="37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2.75">
      <c r="B56" s="3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2:17" ht="12.75">
      <c r="B57" s="3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2:17" ht="12.75">
      <c r="B58" s="37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</sheetData>
  <sheetProtection/>
  <mergeCells count="18">
    <mergeCell ref="L1:R1"/>
    <mergeCell ref="A1:C1"/>
    <mergeCell ref="K2:Q2"/>
    <mergeCell ref="A6:B10"/>
    <mergeCell ref="C6:E6"/>
    <mergeCell ref="F6:F20"/>
    <mergeCell ref="G6:Q6"/>
    <mergeCell ref="G7:K7"/>
    <mergeCell ref="L7:L20"/>
    <mergeCell ref="M7:Q7"/>
    <mergeCell ref="M8:Q8"/>
    <mergeCell ref="A18:B18"/>
    <mergeCell ref="A19:B19"/>
    <mergeCell ref="A20:B20"/>
    <mergeCell ref="A11:B11"/>
    <mergeCell ref="A12:B12"/>
    <mergeCell ref="A13:B13"/>
    <mergeCell ref="A14:B14"/>
  </mergeCells>
  <hyperlinks>
    <hyperlink ref="L1" location="Fuente!A1" display="Fuente"/>
    <hyperlink ref="L1:R1" location="Inicio!A1" display="Volver Inicio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:D1"/>
    </sheetView>
  </sheetViews>
  <sheetFormatPr defaultColWidth="8.421875" defaultRowHeight="12.75"/>
  <cols>
    <col min="1" max="1" width="26.421875" style="74" customWidth="1"/>
    <col min="2" max="2" width="9.7109375" style="74" customWidth="1"/>
    <col min="3" max="3" width="1.57421875" style="74" customWidth="1"/>
    <col min="4" max="4" width="9.7109375" style="74" customWidth="1"/>
    <col min="5" max="5" width="1.8515625" style="74" customWidth="1"/>
    <col min="6" max="6" width="9.7109375" style="59" customWidth="1"/>
    <col min="7" max="7" width="1.1484375" style="59" customWidth="1"/>
    <col min="8" max="8" width="9.7109375" style="59" customWidth="1"/>
    <col min="9" max="9" width="1.57421875" style="59" customWidth="1"/>
    <col min="10" max="10" width="9.7109375" style="59" customWidth="1"/>
    <col min="11" max="11" width="1.1484375" style="59" customWidth="1"/>
    <col min="12" max="12" width="9.7109375" style="59" customWidth="1"/>
    <col min="13" max="13" width="1.57421875" style="59" customWidth="1"/>
    <col min="14" max="14" width="9.7109375" style="59" customWidth="1"/>
    <col min="15" max="15" width="1.1484375" style="59" customWidth="1"/>
    <col min="16" max="16" width="9.7109375" style="59" customWidth="1"/>
    <col min="17" max="17" width="1.57421875" style="59" customWidth="1"/>
    <col min="18" max="16384" width="8.421875" style="59" customWidth="1"/>
  </cols>
  <sheetData>
    <row r="1" spans="1:19" ht="15" customHeight="1">
      <c r="A1" s="207" t="s">
        <v>0</v>
      </c>
      <c r="B1" s="207"/>
      <c r="C1" s="207"/>
      <c r="D1" s="207"/>
      <c r="E1" s="58"/>
      <c r="F1" s="35"/>
      <c r="G1" s="35"/>
      <c r="H1" s="58"/>
      <c r="I1" s="58"/>
      <c r="K1" s="60" t="s">
        <v>31</v>
      </c>
      <c r="L1" s="61"/>
      <c r="M1" s="182" t="s">
        <v>130</v>
      </c>
      <c r="N1" s="182"/>
      <c r="O1" s="182"/>
      <c r="P1" s="182"/>
      <c r="Q1" s="182"/>
      <c r="R1" s="182"/>
      <c r="S1" s="182"/>
    </row>
    <row r="2" spans="1:17" ht="42" customHeight="1">
      <c r="A2" s="63"/>
      <c r="B2" s="63"/>
      <c r="C2" s="63"/>
      <c r="D2" s="63"/>
      <c r="E2" s="63"/>
      <c r="F2" s="58"/>
      <c r="G2" s="58"/>
      <c r="H2" s="58"/>
      <c r="I2" s="58"/>
      <c r="K2" s="196" t="s">
        <v>32</v>
      </c>
      <c r="L2" s="185"/>
      <c r="M2" s="185"/>
      <c r="N2" s="185"/>
      <c r="O2" s="185"/>
      <c r="P2" s="185"/>
      <c r="Q2"/>
    </row>
    <row r="3" spans="1:17" ht="15" customHeight="1">
      <c r="A3" s="63"/>
      <c r="B3" s="63"/>
      <c r="C3" s="63"/>
      <c r="D3" s="63"/>
      <c r="E3" s="63"/>
      <c r="F3" s="58"/>
      <c r="G3" s="58"/>
      <c r="H3" s="58"/>
      <c r="I3" s="58"/>
      <c r="K3" s="60"/>
      <c r="M3" s="58"/>
      <c r="N3" s="58"/>
      <c r="O3" s="58"/>
      <c r="P3" s="58"/>
      <c r="Q3"/>
    </row>
    <row r="4" spans="1:17" ht="15" customHeight="1">
      <c r="A4" s="63"/>
      <c r="B4" s="63"/>
      <c r="C4" s="63"/>
      <c r="D4" s="63"/>
      <c r="E4" s="63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/>
    </row>
    <row r="5" spans="1:18" ht="15" customHeight="1" thickBot="1">
      <c r="A5" s="37"/>
      <c r="B5" s="37"/>
      <c r="C5" s="37"/>
      <c r="D5" s="37"/>
      <c r="E5" s="37"/>
      <c r="F5" s="64"/>
      <c r="G5" s="64"/>
      <c r="H5" s="64"/>
      <c r="I5" s="65"/>
      <c r="J5" s="64"/>
      <c r="K5" s="64"/>
      <c r="L5" s="64"/>
      <c r="M5" s="65"/>
      <c r="N5" s="64"/>
      <c r="O5" s="64"/>
      <c r="P5" s="64"/>
      <c r="Q5"/>
      <c r="R5" s="66"/>
    </row>
    <row r="6" spans="1:17" ht="28.5" customHeight="1">
      <c r="A6" s="208"/>
      <c r="B6" s="209" t="s">
        <v>9</v>
      </c>
      <c r="C6" s="209"/>
      <c r="D6" s="209"/>
      <c r="E6" s="203"/>
      <c r="F6" s="206" t="s">
        <v>33</v>
      </c>
      <c r="G6" s="206"/>
      <c r="H6" s="206"/>
      <c r="I6" s="203"/>
      <c r="J6" s="206" t="s">
        <v>34</v>
      </c>
      <c r="K6" s="206"/>
      <c r="L6" s="206"/>
      <c r="M6" s="203"/>
      <c r="N6" s="206" t="s">
        <v>35</v>
      </c>
      <c r="O6" s="206"/>
      <c r="P6" s="206"/>
      <c r="Q6"/>
    </row>
    <row r="7" spans="1:18" ht="16.5" customHeight="1">
      <c r="A7" s="208"/>
      <c r="B7" s="43">
        <v>2009</v>
      </c>
      <c r="C7" s="44"/>
      <c r="D7" s="43">
        <v>2010</v>
      </c>
      <c r="E7" s="197"/>
      <c r="F7" s="43">
        <v>2009</v>
      </c>
      <c r="G7" s="44"/>
      <c r="H7" s="43">
        <v>2010</v>
      </c>
      <c r="I7" s="197"/>
      <c r="J7" s="43">
        <v>2009</v>
      </c>
      <c r="K7" s="44"/>
      <c r="L7" s="43">
        <v>2010</v>
      </c>
      <c r="M7" s="197"/>
      <c r="N7" s="43">
        <v>2009</v>
      </c>
      <c r="O7" s="44"/>
      <c r="P7" s="43">
        <v>2010</v>
      </c>
      <c r="Q7" s="67"/>
      <c r="R7" s="68"/>
    </row>
    <row r="8" spans="1:17" ht="15" customHeight="1">
      <c r="A8" s="208"/>
      <c r="B8" s="39"/>
      <c r="C8" s="39"/>
      <c r="D8" s="39"/>
      <c r="E8" s="197"/>
      <c r="F8" s="46"/>
      <c r="G8" s="46"/>
      <c r="H8" s="46"/>
      <c r="I8" s="197"/>
      <c r="J8" s="46"/>
      <c r="K8" s="46"/>
      <c r="L8" s="46"/>
      <c r="M8" s="197"/>
      <c r="N8" s="48"/>
      <c r="O8" s="48"/>
      <c r="P8" s="48"/>
      <c r="Q8" s="54"/>
    </row>
    <row r="9" spans="1:19" ht="15" customHeight="1">
      <c r="A9" s="38" t="s">
        <v>23</v>
      </c>
      <c r="B9" s="38"/>
      <c r="C9" s="38"/>
      <c r="D9" s="38"/>
      <c r="E9" s="38"/>
      <c r="F9" s="38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5" customHeight="1">
      <c r="A11" s="38" t="s">
        <v>9</v>
      </c>
      <c r="B11" s="69">
        <v>348106</v>
      </c>
      <c r="C11" s="70"/>
      <c r="D11" s="69">
        <f>D12+D16+D17+D18</f>
        <v>342361</v>
      </c>
      <c r="E11" s="38"/>
      <c r="F11" s="69">
        <v>2263</v>
      </c>
      <c r="G11" s="69"/>
      <c r="H11" s="69">
        <f>H12+H16+H17+H18</f>
        <v>2630</v>
      </c>
      <c r="I11" s="69"/>
      <c r="J11" s="69">
        <v>282341</v>
      </c>
      <c r="K11" s="69"/>
      <c r="L11" s="69">
        <f>L12+L16+L17+L18</f>
        <v>274034</v>
      </c>
      <c r="M11" s="69"/>
      <c r="N11" s="69">
        <v>63502</v>
      </c>
      <c r="O11" s="69"/>
      <c r="P11" s="69">
        <f>P12+P16+P17+P18</f>
        <v>65697</v>
      </c>
      <c r="Q11"/>
      <c r="R11"/>
      <c r="S11"/>
    </row>
    <row r="12" spans="1:19" ht="15" customHeight="1">
      <c r="A12" s="37" t="s">
        <v>24</v>
      </c>
      <c r="B12" s="71">
        <v>192785</v>
      </c>
      <c r="C12" s="19"/>
      <c r="D12" s="71">
        <f>D13+D14+D15</f>
        <v>194778</v>
      </c>
      <c r="E12" s="37"/>
      <c r="F12" s="71">
        <v>1462</v>
      </c>
      <c r="G12" s="71"/>
      <c r="H12" s="71">
        <f>H13+H14+H15</f>
        <v>1645</v>
      </c>
      <c r="I12" s="71"/>
      <c r="J12" s="71">
        <v>143558</v>
      </c>
      <c r="K12" s="71"/>
      <c r="L12" s="71">
        <f>L13+L14+L15</f>
        <v>143803</v>
      </c>
      <c r="M12" s="71"/>
      <c r="N12" s="71">
        <v>47765</v>
      </c>
      <c r="O12" s="71"/>
      <c r="P12" s="71">
        <f>P13+P14+P15</f>
        <v>49330</v>
      </c>
      <c r="Q12"/>
      <c r="R12"/>
      <c r="S12"/>
    </row>
    <row r="13" spans="1:19" ht="15" customHeight="1">
      <c r="A13" s="37" t="s">
        <v>36</v>
      </c>
      <c r="B13" s="72">
        <v>118228</v>
      </c>
      <c r="C13" s="19"/>
      <c r="D13" s="72">
        <f aca="true" t="shared" si="0" ref="D13:D18">H13+L13+P13</f>
        <v>118564</v>
      </c>
      <c r="E13" s="37"/>
      <c r="F13" s="71">
        <v>632</v>
      </c>
      <c r="G13" s="71"/>
      <c r="H13" s="71">
        <v>693</v>
      </c>
      <c r="I13" s="71"/>
      <c r="J13" s="71">
        <v>100269</v>
      </c>
      <c r="K13" s="71"/>
      <c r="L13" s="71">
        <v>99678</v>
      </c>
      <c r="M13" s="71"/>
      <c r="N13" s="71">
        <v>17327</v>
      </c>
      <c r="O13" s="71"/>
      <c r="P13" s="71">
        <v>18193</v>
      </c>
      <c r="Q13"/>
      <c r="R13"/>
      <c r="S13"/>
    </row>
    <row r="14" spans="1:19" ht="15" customHeight="1">
      <c r="A14" s="37" t="s">
        <v>37</v>
      </c>
      <c r="B14" s="72">
        <v>18540</v>
      </c>
      <c r="C14" s="19"/>
      <c r="D14" s="72">
        <f t="shared" si="0"/>
        <v>19042</v>
      </c>
      <c r="E14" s="37"/>
      <c r="F14" s="71">
        <v>91</v>
      </c>
      <c r="G14" s="71"/>
      <c r="H14" s="71">
        <v>87</v>
      </c>
      <c r="I14" s="71"/>
      <c r="J14" s="71">
        <v>15730</v>
      </c>
      <c r="K14" s="71"/>
      <c r="L14" s="71">
        <v>16220</v>
      </c>
      <c r="M14" s="71"/>
      <c r="N14" s="71">
        <v>2719</v>
      </c>
      <c r="O14" s="71"/>
      <c r="P14" s="71">
        <v>2735</v>
      </c>
      <c r="Q14"/>
      <c r="R14"/>
      <c r="S14"/>
    </row>
    <row r="15" spans="1:19" ht="15" customHeight="1">
      <c r="A15" s="37" t="s">
        <v>38</v>
      </c>
      <c r="B15" s="72">
        <v>56017</v>
      </c>
      <c r="C15" s="19"/>
      <c r="D15" s="72">
        <f t="shared" si="0"/>
        <v>57172</v>
      </c>
      <c r="E15" s="37"/>
      <c r="F15" s="71">
        <v>739</v>
      </c>
      <c r="G15" s="71"/>
      <c r="H15" s="71">
        <v>865</v>
      </c>
      <c r="I15" s="71"/>
      <c r="J15" s="71">
        <v>27559</v>
      </c>
      <c r="K15" s="71"/>
      <c r="L15" s="71">
        <v>27905</v>
      </c>
      <c r="M15" s="71"/>
      <c r="N15" s="71">
        <v>27719</v>
      </c>
      <c r="O15" s="71"/>
      <c r="P15" s="71">
        <v>28402</v>
      </c>
      <c r="Q15"/>
      <c r="R15"/>
      <c r="S15"/>
    </row>
    <row r="16" spans="1:19" ht="15" customHeight="1">
      <c r="A16" s="37" t="s">
        <v>28</v>
      </c>
      <c r="B16" s="72">
        <v>48991</v>
      </c>
      <c r="C16" s="19"/>
      <c r="D16" s="72">
        <f t="shared" si="0"/>
        <v>49102</v>
      </c>
      <c r="E16" s="37"/>
      <c r="F16" s="71">
        <v>143</v>
      </c>
      <c r="G16" s="71"/>
      <c r="H16" s="71">
        <v>160</v>
      </c>
      <c r="I16" s="71"/>
      <c r="J16" s="71">
        <v>48447</v>
      </c>
      <c r="K16" s="71"/>
      <c r="L16" s="71">
        <v>48634</v>
      </c>
      <c r="M16" s="71"/>
      <c r="N16" s="71">
        <v>401</v>
      </c>
      <c r="O16" s="71"/>
      <c r="P16" s="71">
        <v>308</v>
      </c>
      <c r="Q16"/>
      <c r="R16"/>
      <c r="S16"/>
    </row>
    <row r="17" spans="1:19" ht="15" customHeight="1">
      <c r="A17" s="37" t="s">
        <v>29</v>
      </c>
      <c r="B17" s="72">
        <v>70444</v>
      </c>
      <c r="C17" s="19"/>
      <c r="D17" s="72">
        <f t="shared" si="0"/>
        <v>73861</v>
      </c>
      <c r="E17" s="37"/>
      <c r="F17" s="71">
        <v>437</v>
      </c>
      <c r="G17" s="71"/>
      <c r="H17" s="71">
        <v>589</v>
      </c>
      <c r="I17" s="71"/>
      <c r="J17" s="71">
        <v>57259</v>
      </c>
      <c r="K17" s="71"/>
      <c r="L17" s="71">
        <v>59442</v>
      </c>
      <c r="M17" s="71"/>
      <c r="N17" s="71">
        <v>12748</v>
      </c>
      <c r="O17" s="71"/>
      <c r="P17" s="71">
        <v>13830</v>
      </c>
      <c r="Q17"/>
      <c r="R17"/>
      <c r="S17"/>
    </row>
    <row r="18" spans="1:19" ht="15" customHeight="1">
      <c r="A18" s="37" t="s">
        <v>30</v>
      </c>
      <c r="B18" s="72">
        <v>35886</v>
      </c>
      <c r="C18" s="19"/>
      <c r="D18" s="72">
        <f t="shared" si="0"/>
        <v>24620</v>
      </c>
      <c r="E18" s="37"/>
      <c r="F18" s="71">
        <v>221</v>
      </c>
      <c r="G18" s="71"/>
      <c r="H18" s="71">
        <v>236</v>
      </c>
      <c r="I18" s="71"/>
      <c r="J18" s="71">
        <v>33077</v>
      </c>
      <c r="K18" s="71"/>
      <c r="L18" s="71">
        <v>22155</v>
      </c>
      <c r="M18" s="71"/>
      <c r="N18" s="71">
        <v>2588</v>
      </c>
      <c r="O18" s="71"/>
      <c r="P18" s="71">
        <v>2229</v>
      </c>
      <c r="Q18"/>
      <c r="R18"/>
      <c r="S18"/>
    </row>
    <row r="19" spans="1:19" ht="12.75">
      <c r="A19"/>
      <c r="B19"/>
      <c r="C19"/>
      <c r="D19"/>
      <c r="E19"/>
      <c r="F19"/>
      <c r="G19"/>
      <c r="H19" s="73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/>
      <c r="R20"/>
      <c r="S20"/>
    </row>
    <row r="21" spans="1:19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sheetProtection/>
  <mergeCells count="12">
    <mergeCell ref="F6:H6"/>
    <mergeCell ref="I6:I8"/>
    <mergeCell ref="J6:L6"/>
    <mergeCell ref="M6:M8"/>
    <mergeCell ref="N6:P6"/>
    <mergeCell ref="M1:S1"/>
    <mergeCell ref="A20:P20"/>
    <mergeCell ref="A1:D1"/>
    <mergeCell ref="K2:P2"/>
    <mergeCell ref="A6:A8"/>
    <mergeCell ref="B6:D6"/>
    <mergeCell ref="E6:E8"/>
  </mergeCells>
  <hyperlinks>
    <hyperlink ref="M1" location="Fuente!A1" display="Fuente"/>
    <hyperlink ref="M1:S1" location="Inicio!A1" display="Volver Inicio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15.421875" style="74" customWidth="1"/>
    <col min="2" max="2" width="10.140625" style="59" customWidth="1"/>
    <col min="3" max="3" width="1.28515625" style="59" customWidth="1"/>
    <col min="4" max="4" width="9.57421875" style="59" customWidth="1"/>
    <col min="5" max="5" width="1.421875" style="59" customWidth="1"/>
    <col min="6" max="6" width="10.8515625" style="59" customWidth="1"/>
    <col min="7" max="7" width="1.421875" style="59" customWidth="1"/>
    <col min="8" max="8" width="10.140625" style="59" customWidth="1"/>
    <col min="9" max="9" width="1.421875" style="59" customWidth="1"/>
    <col min="10" max="10" width="11.8515625" style="59" customWidth="1"/>
    <col min="11" max="11" width="1.57421875" style="59" customWidth="1"/>
    <col min="12" max="12" width="13.28125" style="59" customWidth="1"/>
    <col min="13" max="13" width="1.57421875" style="59" customWidth="1"/>
    <col min="14" max="14" width="12.421875" style="59" customWidth="1"/>
    <col min="15" max="15" width="1.57421875" style="59" customWidth="1"/>
    <col min="16" max="16" width="12.57421875" style="59" customWidth="1"/>
    <col min="17" max="17" width="1.57421875" style="59" customWidth="1"/>
    <col min="18" max="18" width="7.8515625" style="59" customWidth="1"/>
    <col min="19" max="19" width="1.421875" style="59" customWidth="1"/>
    <col min="20" max="20" width="8.00390625" style="59" customWidth="1"/>
    <col min="21" max="16384" width="8.421875" style="59" customWidth="1"/>
  </cols>
  <sheetData>
    <row r="1" spans="1:19" ht="15" customHeight="1">
      <c r="A1" s="57" t="s">
        <v>0</v>
      </c>
      <c r="B1" s="62"/>
      <c r="C1" s="62"/>
      <c r="D1" s="62"/>
      <c r="E1" s="62"/>
      <c r="F1" s="62"/>
      <c r="G1" s="62"/>
      <c r="H1" s="62"/>
      <c r="I1" s="58"/>
      <c r="J1" s="58"/>
      <c r="K1" s="58"/>
      <c r="L1" s="60" t="s">
        <v>39</v>
      </c>
      <c r="M1" s="182" t="s">
        <v>130</v>
      </c>
      <c r="N1" s="182"/>
      <c r="O1" s="182"/>
      <c r="P1" s="182"/>
      <c r="Q1" s="182"/>
      <c r="R1" s="182"/>
      <c r="S1" s="182"/>
    </row>
    <row r="2" spans="1:18" ht="21" customHeight="1">
      <c r="A2" s="63"/>
      <c r="B2" s="58"/>
      <c r="C2" s="58"/>
      <c r="D2" s="58"/>
      <c r="E2" s="58"/>
      <c r="F2" s="58"/>
      <c r="G2" s="58"/>
      <c r="H2" s="58"/>
      <c r="I2" s="58"/>
      <c r="J2" s="58"/>
      <c r="K2" s="58"/>
      <c r="L2" s="225" t="s">
        <v>40</v>
      </c>
      <c r="M2" s="196"/>
      <c r="N2" s="196"/>
      <c r="O2" s="196"/>
      <c r="P2" s="196"/>
      <c r="Q2" s="6"/>
      <c r="R2" s="6"/>
    </row>
    <row r="3" spans="1:18" ht="15" customHeight="1">
      <c r="A3" s="63"/>
      <c r="B3" s="58"/>
      <c r="C3" s="58"/>
      <c r="D3" s="58"/>
      <c r="E3" s="58"/>
      <c r="F3" s="58"/>
      <c r="G3" s="58"/>
      <c r="H3" s="58"/>
      <c r="I3" s="58"/>
      <c r="J3" s="58"/>
      <c r="K3" s="58"/>
      <c r="L3" s="196"/>
      <c r="M3" s="196"/>
      <c r="N3" s="196"/>
      <c r="O3" s="196"/>
      <c r="P3" s="196"/>
      <c r="Q3" s="6"/>
      <c r="R3" s="6"/>
    </row>
    <row r="4" spans="1:20" ht="15" customHeight="1">
      <c r="A4" s="63"/>
      <c r="B4" s="58"/>
      <c r="C4" s="58"/>
      <c r="D4" s="58"/>
      <c r="E4" s="58"/>
      <c r="F4" s="58"/>
      <c r="G4" s="58"/>
      <c r="H4" s="58"/>
      <c r="I4" s="58"/>
      <c r="J4" s="58"/>
      <c r="K4" s="58"/>
      <c r="L4" s="196"/>
      <c r="M4" s="196"/>
      <c r="N4" s="196"/>
      <c r="O4" s="196"/>
      <c r="P4" s="196"/>
      <c r="Q4" s="6"/>
      <c r="R4" s="6"/>
      <c r="S4" s="58"/>
      <c r="T4" s="58"/>
    </row>
    <row r="5" spans="1:20" ht="15" customHeight="1">
      <c r="A5" s="63"/>
      <c r="B5" s="58"/>
      <c r="C5" s="58"/>
      <c r="D5" s="58"/>
      <c r="E5" s="58"/>
      <c r="F5" s="58"/>
      <c r="G5" s="58"/>
      <c r="H5" s="58"/>
      <c r="I5" s="58"/>
      <c r="J5" s="58"/>
      <c r="K5" s="58"/>
      <c r="L5" s="76"/>
      <c r="M5" s="76"/>
      <c r="N5" s="76"/>
      <c r="O5" s="76"/>
      <c r="P5" s="76"/>
      <c r="Q5" s="6"/>
      <c r="R5" s="6"/>
      <c r="S5" s="58"/>
      <c r="T5" s="58"/>
    </row>
    <row r="6" spans="1:20" ht="15" customHeight="1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76"/>
      <c r="M6" s="76"/>
      <c r="N6" s="76"/>
      <c r="O6" s="76"/>
      <c r="P6" s="76"/>
      <c r="Q6" s="6"/>
      <c r="R6" s="6"/>
      <c r="S6" s="58"/>
      <c r="T6" s="58"/>
    </row>
    <row r="7" ht="12" thickBot="1"/>
    <row r="8" spans="2:16" ht="11.25">
      <c r="B8" s="226" t="s">
        <v>41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</row>
    <row r="9" spans="2:16" ht="12" thickBot="1"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2:16" ht="27.75" customHeight="1">
      <c r="B10" s="206" t="s">
        <v>42</v>
      </c>
      <c r="C10" s="228"/>
      <c r="D10" s="228"/>
      <c r="E10" s="228"/>
      <c r="F10" s="228"/>
      <c r="G10" s="228"/>
      <c r="H10" s="228"/>
      <c r="I10" s="77"/>
      <c r="J10" s="78" t="s">
        <v>43</v>
      </c>
      <c r="K10" s="79"/>
      <c r="L10" s="229" t="s">
        <v>44</v>
      </c>
      <c r="M10" s="230"/>
      <c r="N10" s="230"/>
      <c r="O10" s="230"/>
      <c r="P10" s="230"/>
    </row>
    <row r="11" spans="1:16" ht="23.25" customHeight="1">
      <c r="A11" s="38"/>
      <c r="B11" s="217" t="s">
        <v>9</v>
      </c>
      <c r="C11" s="49"/>
      <c r="D11" s="217" t="s">
        <v>45</v>
      </c>
      <c r="E11" s="49"/>
      <c r="F11" s="223" t="s">
        <v>13</v>
      </c>
      <c r="G11" s="223"/>
      <c r="H11" s="223"/>
      <c r="I11" s="49"/>
      <c r="J11" s="219" t="s">
        <v>45</v>
      </c>
      <c r="K11" s="80"/>
      <c r="L11" s="217" t="s">
        <v>9</v>
      </c>
      <c r="M11" s="44"/>
      <c r="N11" s="219" t="s">
        <v>45</v>
      </c>
      <c r="O11" s="58"/>
      <c r="P11" s="217" t="s">
        <v>46</v>
      </c>
    </row>
    <row r="12" spans="1:16" ht="26.25" customHeight="1">
      <c r="A12" s="38"/>
      <c r="B12" s="218"/>
      <c r="C12" s="41"/>
      <c r="D12" s="218"/>
      <c r="E12" s="81"/>
      <c r="F12" s="82" t="s">
        <v>14</v>
      </c>
      <c r="G12" s="81"/>
      <c r="H12" s="83" t="s">
        <v>15</v>
      </c>
      <c r="I12" s="51"/>
      <c r="J12" s="224"/>
      <c r="K12" s="84"/>
      <c r="L12" s="218"/>
      <c r="M12" s="85"/>
      <c r="N12" s="218"/>
      <c r="O12" s="58"/>
      <c r="P12" s="220"/>
    </row>
    <row r="13" spans="1:16" ht="11.25">
      <c r="A13" s="38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8"/>
      <c r="M13" s="58"/>
      <c r="N13" s="58"/>
      <c r="O13" s="58"/>
      <c r="P13" s="51"/>
    </row>
    <row r="14" spans="1:16" ht="11.25">
      <c r="A14" s="38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8"/>
      <c r="M14" s="58"/>
      <c r="N14" s="58"/>
      <c r="O14" s="58"/>
      <c r="P14" s="51"/>
    </row>
    <row r="15" spans="1:16" ht="11.25">
      <c r="A15" s="38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8"/>
      <c r="M15" s="58"/>
      <c r="N15" s="58"/>
      <c r="O15" s="58"/>
      <c r="P15" s="51"/>
    </row>
    <row r="16" spans="1:16" ht="15" customHeight="1">
      <c r="A16" s="38" t="s">
        <v>47</v>
      </c>
      <c r="B16" s="86">
        <f>+B18+B19</f>
        <v>192437</v>
      </c>
      <c r="C16" s="86"/>
      <c r="D16" s="86">
        <f>+D18+D19</f>
        <v>79726</v>
      </c>
      <c r="E16" s="87"/>
      <c r="F16" s="86">
        <f>(F18+F19)</f>
        <v>100468</v>
      </c>
      <c r="G16" s="87"/>
      <c r="H16" s="86">
        <f>(H18+H19)</f>
        <v>12243</v>
      </c>
      <c r="I16" s="87"/>
      <c r="J16" s="86">
        <f>(J18+J19)</f>
        <v>92740</v>
      </c>
      <c r="K16" s="49"/>
      <c r="L16" s="88">
        <f>L18+L19</f>
        <v>1541948185.45</v>
      </c>
      <c r="M16" s="89"/>
      <c r="N16" s="88">
        <f>N18+N19</f>
        <v>935225631.78</v>
      </c>
      <c r="O16" s="89"/>
      <c r="P16" s="88">
        <f>P18+P19</f>
        <v>606722553.6700001</v>
      </c>
    </row>
    <row r="17" spans="1:16" ht="15" customHeight="1">
      <c r="A17" s="38"/>
      <c r="B17" s="86"/>
      <c r="C17" s="86"/>
      <c r="D17" s="87"/>
      <c r="E17" s="87"/>
      <c r="F17" s="86"/>
      <c r="G17" s="87"/>
      <c r="H17" s="86"/>
      <c r="I17" s="87"/>
      <c r="J17" s="86"/>
      <c r="K17" s="49"/>
      <c r="L17" s="89"/>
      <c r="M17" s="89"/>
      <c r="N17" s="89"/>
      <c r="O17" s="89"/>
      <c r="P17" s="87"/>
    </row>
    <row r="18" spans="1:16" ht="15" customHeight="1">
      <c r="A18" s="37" t="s">
        <v>24</v>
      </c>
      <c r="B18" s="90">
        <f>D18+F18+H18</f>
        <v>143803</v>
      </c>
      <c r="C18" s="90"/>
      <c r="D18" s="90">
        <v>53474</v>
      </c>
      <c r="E18" s="91"/>
      <c r="F18" s="90">
        <v>80805</v>
      </c>
      <c r="G18" s="91"/>
      <c r="H18" s="90">
        <v>9524</v>
      </c>
      <c r="I18" s="91"/>
      <c r="J18" s="90">
        <v>66299</v>
      </c>
      <c r="K18" s="51"/>
      <c r="L18" s="89">
        <f>N18+P18</f>
        <v>1133306057.96</v>
      </c>
      <c r="M18" s="89"/>
      <c r="N18" s="89">
        <v>647859951.86</v>
      </c>
      <c r="O18" s="89"/>
      <c r="P18" s="92">
        <v>485446106.1</v>
      </c>
    </row>
    <row r="19" spans="1:16" ht="15" customHeight="1">
      <c r="A19" s="37" t="s">
        <v>28</v>
      </c>
      <c r="B19" s="90">
        <f>D19+F19+H19</f>
        <v>48634</v>
      </c>
      <c r="C19" s="51"/>
      <c r="D19" s="90">
        <v>26252</v>
      </c>
      <c r="E19" s="91"/>
      <c r="F19" s="51">
        <v>19663</v>
      </c>
      <c r="G19" s="91"/>
      <c r="H19" s="51">
        <v>2719</v>
      </c>
      <c r="I19" s="91"/>
      <c r="J19" s="90">
        <v>26441</v>
      </c>
      <c r="K19" s="51"/>
      <c r="L19" s="89">
        <f>N19+P19</f>
        <v>408642127.49</v>
      </c>
      <c r="M19" s="89"/>
      <c r="N19" s="89">
        <v>287365679.92</v>
      </c>
      <c r="O19" s="89"/>
      <c r="P19" s="89">
        <v>121276447.57</v>
      </c>
    </row>
    <row r="20" spans="1:16" ht="15" customHeight="1">
      <c r="A20" s="37"/>
      <c r="B20" s="90"/>
      <c r="C20" s="51"/>
      <c r="D20" s="91"/>
      <c r="E20" s="91"/>
      <c r="F20" s="91"/>
      <c r="G20" s="91"/>
      <c r="H20" s="91"/>
      <c r="I20" s="91"/>
      <c r="J20" s="90"/>
      <c r="K20" s="51"/>
      <c r="L20" s="51"/>
      <c r="M20" s="58"/>
      <c r="O20" s="58"/>
      <c r="P20" s="51"/>
    </row>
    <row r="21" spans="1:16" ht="15" customHeight="1">
      <c r="A21" s="37"/>
      <c r="B21" s="90"/>
      <c r="C21" s="51"/>
      <c r="D21" s="51"/>
      <c r="E21" s="51"/>
      <c r="F21" s="51"/>
      <c r="G21" s="51"/>
      <c r="H21" s="51"/>
      <c r="I21" s="51"/>
      <c r="J21" s="90"/>
      <c r="K21" s="51"/>
      <c r="L21" s="51"/>
      <c r="M21" s="58"/>
      <c r="O21" s="58"/>
      <c r="P21" s="51"/>
    </row>
    <row r="22" spans="1:16" ht="32.25" customHeight="1">
      <c r="A22" s="221" t="s">
        <v>48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 ht="15" customHeight="1">
      <c r="A23" s="93" t="s">
        <v>49</v>
      </c>
      <c r="B23" s="94"/>
      <c r="C23" s="95"/>
      <c r="D23" s="94"/>
      <c r="E23" s="95"/>
      <c r="G23" s="95"/>
      <c r="I23" s="95"/>
      <c r="J23" s="96"/>
      <c r="K23" s="97"/>
      <c r="L23" s="97"/>
      <c r="M23" s="97"/>
      <c r="N23" s="97"/>
      <c r="O23" s="97"/>
      <c r="P23" s="97"/>
    </row>
    <row r="24" spans="1:10" ht="15" customHeight="1">
      <c r="A24" s="98"/>
      <c r="B24" s="99"/>
      <c r="C24" s="95"/>
      <c r="D24" s="94"/>
      <c r="E24" s="95"/>
      <c r="G24" s="95"/>
      <c r="I24" s="95"/>
      <c r="J24" s="100"/>
    </row>
    <row r="25" spans="2:10" ht="12">
      <c r="B25" s="101"/>
      <c r="C25" s="95"/>
      <c r="D25" s="99"/>
      <c r="E25" s="95"/>
      <c r="G25" s="95"/>
      <c r="I25" s="95"/>
      <c r="J25" s="102"/>
    </row>
    <row r="26" ht="12">
      <c r="D26" s="101"/>
    </row>
    <row r="27" spans="1:11" ht="15" customHeight="1">
      <c r="A27" s="215"/>
      <c r="B27" s="216"/>
      <c r="C27" s="216"/>
      <c r="D27" s="216"/>
      <c r="E27" s="216"/>
      <c r="F27" s="216"/>
      <c r="G27" s="216"/>
      <c r="H27" s="216"/>
      <c r="I27" s="216"/>
      <c r="J27" s="216"/>
      <c r="K27" s="216"/>
    </row>
    <row r="28" spans="1:20" ht="15" customHeight="1">
      <c r="A28" s="210"/>
      <c r="B28" s="210"/>
      <c r="C28" s="210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102"/>
      <c r="O28" s="66"/>
      <c r="P28" s="66"/>
      <c r="Q28" s="66"/>
      <c r="R28" s="66"/>
      <c r="S28" s="66"/>
      <c r="T28" s="66"/>
    </row>
    <row r="29" spans="1:20" ht="15" customHeight="1">
      <c r="A29" s="210"/>
      <c r="B29" s="210"/>
      <c r="C29" s="21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20" ht="11.25">
      <c r="A30" s="103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1:20" ht="11.25">
      <c r="A31" s="103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1:20" ht="11.25">
      <c r="A32" s="103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1:20" ht="11.25">
      <c r="A33" s="103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ht="12">
      <c r="A34" s="103"/>
      <c r="B34" s="66"/>
      <c r="C34" s="66"/>
      <c r="D34" s="66"/>
      <c r="E34" s="66"/>
      <c r="F34" s="66"/>
      <c r="G34" s="66"/>
      <c r="H34" s="66"/>
      <c r="I34" s="66"/>
      <c r="J34" s="212"/>
      <c r="K34" s="212"/>
      <c r="L34" s="211"/>
      <c r="M34" s="212"/>
      <c r="N34" s="212"/>
      <c r="O34" s="212"/>
      <c r="P34" s="212"/>
      <c r="Q34" s="66"/>
      <c r="R34" s="66"/>
      <c r="S34" s="66"/>
      <c r="T34" s="66"/>
    </row>
    <row r="35" spans="1:20" ht="12">
      <c r="A35" s="105"/>
      <c r="B35" s="106"/>
      <c r="C35" s="106"/>
      <c r="D35" s="106"/>
      <c r="E35" s="106"/>
      <c r="F35" s="106"/>
      <c r="G35" s="106"/>
      <c r="H35" s="106"/>
      <c r="I35" s="106"/>
      <c r="J35" s="213"/>
      <c r="K35" s="213"/>
      <c r="L35" s="214"/>
      <c r="M35" s="214"/>
      <c r="N35" s="214"/>
      <c r="O35" s="104"/>
      <c r="P35" s="108"/>
      <c r="Q35" s="66"/>
      <c r="R35" s="66"/>
      <c r="S35" s="66"/>
      <c r="T35" s="66"/>
    </row>
    <row r="36" spans="1:20" ht="12">
      <c r="A36" s="105"/>
      <c r="B36" s="109"/>
      <c r="C36" s="109"/>
      <c r="D36" s="109"/>
      <c r="E36" s="109"/>
      <c r="F36" s="109"/>
      <c r="G36" s="109"/>
      <c r="H36" s="109"/>
      <c r="I36" s="109"/>
      <c r="J36" s="110"/>
      <c r="K36" s="107"/>
      <c r="L36" s="108"/>
      <c r="M36" s="104"/>
      <c r="N36" s="110"/>
      <c r="O36" s="104"/>
      <c r="P36" s="108"/>
      <c r="Q36" s="66"/>
      <c r="R36" s="66"/>
      <c r="S36" s="66"/>
      <c r="T36" s="66"/>
    </row>
    <row r="37" spans="1:20" ht="12">
      <c r="A37" s="105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4"/>
      <c r="M37" s="104"/>
      <c r="N37" s="104"/>
      <c r="O37" s="104"/>
      <c r="P37" s="109"/>
      <c r="Q37" s="66"/>
      <c r="R37" s="66"/>
      <c r="S37" s="66"/>
      <c r="T37" s="66"/>
    </row>
    <row r="38" spans="1:20" ht="12">
      <c r="A38" s="105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4"/>
      <c r="M38" s="104"/>
      <c r="N38" s="104"/>
      <c r="O38" s="104"/>
      <c r="P38" s="109"/>
      <c r="Q38" s="66"/>
      <c r="R38" s="66"/>
      <c r="S38" s="66"/>
      <c r="T38" s="66"/>
    </row>
    <row r="39" spans="1:20" ht="12">
      <c r="A39" s="105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4"/>
      <c r="M39" s="104"/>
      <c r="N39" s="104"/>
      <c r="O39" s="104"/>
      <c r="P39" s="109"/>
      <c r="Q39" s="66"/>
      <c r="R39" s="66"/>
      <c r="S39" s="66"/>
      <c r="T39" s="66"/>
    </row>
    <row r="40" spans="1:20" ht="12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06"/>
      <c r="L40" s="112"/>
      <c r="M40" s="104"/>
      <c r="N40" s="113"/>
      <c r="O40" s="104"/>
      <c r="P40" s="112"/>
      <c r="Q40" s="66"/>
      <c r="R40" s="66"/>
      <c r="S40" s="66"/>
      <c r="T40" s="66"/>
    </row>
    <row r="41" spans="1:20" ht="12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09"/>
      <c r="L41" s="115"/>
      <c r="M41" s="104"/>
      <c r="N41" s="116"/>
      <c r="O41" s="104"/>
      <c r="P41" s="115"/>
      <c r="Q41" s="66"/>
      <c r="R41" s="66"/>
      <c r="S41" s="66"/>
      <c r="T41" s="66"/>
    </row>
    <row r="42" spans="1:20" ht="12">
      <c r="A42" s="114"/>
      <c r="B42" s="115"/>
      <c r="C42" s="109"/>
      <c r="D42" s="109"/>
      <c r="E42" s="109"/>
      <c r="F42" s="109"/>
      <c r="G42" s="109"/>
      <c r="H42" s="109"/>
      <c r="I42" s="109"/>
      <c r="J42" s="115"/>
      <c r="K42" s="109"/>
      <c r="L42" s="109"/>
      <c r="M42" s="104"/>
      <c r="N42" s="117"/>
      <c r="O42" s="104"/>
      <c r="P42" s="109"/>
      <c r="Q42" s="66"/>
      <c r="R42" s="66"/>
      <c r="S42" s="66"/>
      <c r="T42" s="66"/>
    </row>
    <row r="43" spans="1:20" ht="12">
      <c r="A43" s="118"/>
      <c r="B43" s="115"/>
      <c r="C43" s="109"/>
      <c r="D43" s="109"/>
      <c r="E43" s="109"/>
      <c r="F43" s="109"/>
      <c r="G43" s="109"/>
      <c r="H43" s="109"/>
      <c r="I43" s="109"/>
      <c r="J43" s="115"/>
      <c r="K43" s="109"/>
      <c r="L43" s="109"/>
      <c r="M43" s="104"/>
      <c r="N43" s="119"/>
      <c r="O43" s="104"/>
      <c r="P43" s="109"/>
      <c r="Q43" s="66"/>
      <c r="R43" s="66"/>
      <c r="S43" s="66"/>
      <c r="T43" s="66"/>
    </row>
    <row r="44" spans="1:20" ht="12">
      <c r="A44" s="111"/>
      <c r="B44" s="114"/>
      <c r="C44" s="109"/>
      <c r="D44" s="109"/>
      <c r="E44" s="109"/>
      <c r="F44" s="109"/>
      <c r="G44" s="109"/>
      <c r="H44" s="109"/>
      <c r="I44" s="109"/>
      <c r="J44" s="115"/>
      <c r="K44" s="109"/>
      <c r="L44" s="109"/>
      <c r="M44" s="104"/>
      <c r="N44" s="119"/>
      <c r="O44" s="104"/>
      <c r="P44" s="109"/>
      <c r="Q44" s="66"/>
      <c r="R44" s="66"/>
      <c r="S44" s="66"/>
      <c r="T44" s="66"/>
    </row>
    <row r="45" spans="1:20" ht="12">
      <c r="A45" s="114"/>
      <c r="B45" s="112"/>
      <c r="C45" s="95"/>
      <c r="D45" s="95"/>
      <c r="E45" s="95"/>
      <c r="F45" s="95"/>
      <c r="G45" s="95"/>
      <c r="H45" s="95"/>
      <c r="I45" s="95"/>
      <c r="J45" s="113"/>
      <c r="K45" s="119"/>
      <c r="L45" s="119"/>
      <c r="M45" s="119"/>
      <c r="N45" s="119"/>
      <c r="O45" s="119"/>
      <c r="P45" s="119"/>
      <c r="Q45" s="66"/>
      <c r="R45" s="66"/>
      <c r="S45" s="66"/>
      <c r="T45" s="66"/>
    </row>
    <row r="46" spans="1:20" ht="12">
      <c r="A46" s="114"/>
      <c r="B46" s="115"/>
      <c r="C46" s="95"/>
      <c r="D46" s="95"/>
      <c r="E46" s="95"/>
      <c r="F46" s="95"/>
      <c r="G46" s="95"/>
      <c r="H46" s="95"/>
      <c r="I46" s="95"/>
      <c r="J46" s="116"/>
      <c r="K46" s="66"/>
      <c r="L46" s="66"/>
      <c r="M46" s="66"/>
      <c r="N46" s="66"/>
      <c r="O46" s="66"/>
      <c r="P46" s="66"/>
      <c r="Q46" s="66"/>
      <c r="R46" s="66"/>
      <c r="S46" s="66"/>
      <c r="T46" s="66"/>
    </row>
    <row r="47" spans="1:20" ht="12">
      <c r="A47" s="103"/>
      <c r="B47" s="109"/>
      <c r="C47" s="95"/>
      <c r="D47" s="95"/>
      <c r="E47" s="95"/>
      <c r="F47" s="95"/>
      <c r="G47" s="95"/>
      <c r="H47" s="95"/>
      <c r="I47" s="95"/>
      <c r="J47" s="117"/>
      <c r="K47" s="66"/>
      <c r="L47" s="66"/>
      <c r="M47" s="66"/>
      <c r="N47" s="66"/>
      <c r="O47" s="66"/>
      <c r="P47" s="66"/>
      <c r="Q47" s="66"/>
      <c r="R47" s="66"/>
      <c r="S47" s="66"/>
      <c r="T47" s="66"/>
    </row>
    <row r="48" spans="1:20" ht="11.25">
      <c r="A48" s="103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</row>
    <row r="49" spans="1:20" ht="12">
      <c r="A49" s="215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66"/>
      <c r="M49" s="66"/>
      <c r="N49" s="66"/>
      <c r="O49" s="66"/>
      <c r="P49" s="66"/>
      <c r="Q49" s="66"/>
      <c r="R49" s="66"/>
      <c r="S49" s="66"/>
      <c r="T49" s="66"/>
    </row>
    <row r="50" spans="1:20" ht="12">
      <c r="A50" s="210"/>
      <c r="B50" s="210"/>
      <c r="C50" s="21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1:20" ht="12">
      <c r="A51" s="210"/>
      <c r="B51" s="210"/>
      <c r="C51" s="210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1:20" ht="11.25">
      <c r="A52" s="103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11.25">
      <c r="A53" s="103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1:20" ht="11.25">
      <c r="A54" s="103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1:20" ht="11.25">
      <c r="A55" s="103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</row>
    <row r="56" spans="1:20" ht="11.25">
      <c r="A56" s="103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1:20" ht="11.25">
      <c r="A57" s="103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</row>
    <row r="58" spans="1:20" ht="11.25">
      <c r="A58" s="103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</row>
    <row r="59" spans="1:20" ht="11.25">
      <c r="A59" s="103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1:20" ht="11.25">
      <c r="A60" s="103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1:20" ht="11.25">
      <c r="A61" s="103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1:20" ht="11.25">
      <c r="A62" s="103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  <row r="63" spans="1:20" ht="11.25">
      <c r="A63" s="103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</row>
    <row r="64" spans="1:20" ht="11.25">
      <c r="A64" s="103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1:20" ht="11.25">
      <c r="A65" s="103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1:20" ht="11.25">
      <c r="A66" s="103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1:20" ht="11.25">
      <c r="A67" s="103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</row>
    <row r="68" spans="1:20" ht="11.25">
      <c r="A68" s="103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  <row r="69" spans="1:20" ht="11.25">
      <c r="A69" s="103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</row>
    <row r="70" spans="1:20" ht="11.25">
      <c r="A70" s="103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</row>
    <row r="71" spans="1:20" ht="11.25">
      <c r="A71" s="103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</row>
    <row r="72" spans="1:20" ht="11.25">
      <c r="A72" s="103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</row>
    <row r="73" spans="1:20" ht="11.25">
      <c r="A73" s="103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</row>
    <row r="74" spans="1:20" ht="11.25">
      <c r="A74" s="103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</row>
    <row r="75" spans="1:20" ht="11.25">
      <c r="A75" s="103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</row>
    <row r="76" spans="1:20" ht="11.25">
      <c r="A76" s="103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</row>
    <row r="77" spans="1:20" ht="11.25">
      <c r="A77" s="103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</row>
    <row r="78" spans="1:20" ht="11.25">
      <c r="A78" s="103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</row>
    <row r="79" spans="1:20" ht="11.25">
      <c r="A79" s="103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</row>
    <row r="80" spans="1:20" ht="11.25">
      <c r="A80" s="103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</row>
    <row r="81" spans="1:20" ht="11.25">
      <c r="A81" s="103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</row>
    <row r="82" spans="1:20" ht="11.25">
      <c r="A82" s="103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</row>
    <row r="83" spans="1:20" ht="11.25">
      <c r="A83" s="103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</row>
    <row r="84" spans="1:20" ht="11.25">
      <c r="A84" s="103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</row>
    <row r="85" spans="1:20" ht="11.25">
      <c r="A85" s="103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</row>
    <row r="86" spans="1:20" ht="11.25">
      <c r="A86" s="103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</row>
    <row r="87" spans="1:20" ht="11.25">
      <c r="A87" s="103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</row>
    <row r="88" spans="1:20" ht="11.25">
      <c r="A88" s="103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</row>
    <row r="89" spans="1:20" ht="11.25">
      <c r="A89" s="103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</sheetData>
  <sheetProtection/>
  <mergeCells count="23">
    <mergeCell ref="M1:S1"/>
    <mergeCell ref="L2:P4"/>
    <mergeCell ref="B8:P9"/>
    <mergeCell ref="B10:H10"/>
    <mergeCell ref="L10:P10"/>
    <mergeCell ref="P11:P12"/>
    <mergeCell ref="A22:P22"/>
    <mergeCell ref="B11:B12"/>
    <mergeCell ref="D11:D12"/>
    <mergeCell ref="F11:H11"/>
    <mergeCell ref="J11:J12"/>
    <mergeCell ref="A27:K27"/>
    <mergeCell ref="A28:C28"/>
    <mergeCell ref="A29:C29"/>
    <mergeCell ref="J34:K34"/>
    <mergeCell ref="L11:L12"/>
    <mergeCell ref="N11:N12"/>
    <mergeCell ref="A50:C50"/>
    <mergeCell ref="A51:C51"/>
    <mergeCell ref="L34:P34"/>
    <mergeCell ref="J35:K35"/>
    <mergeCell ref="L35:N35"/>
    <mergeCell ref="A49:K49"/>
  </mergeCells>
  <hyperlinks>
    <hyperlink ref="M1" location="Fuente!A1" display="Fuente"/>
    <hyperlink ref="M1:S1" location="Inicio!A1" display="Volver Inicio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selection activeCell="A1" sqref="A1:D1"/>
    </sheetView>
  </sheetViews>
  <sheetFormatPr defaultColWidth="8.421875" defaultRowHeight="12.75"/>
  <cols>
    <col min="1" max="1" width="26.421875" style="74" customWidth="1"/>
    <col min="2" max="2" width="9.7109375" style="74" customWidth="1"/>
    <col min="3" max="3" width="1.57421875" style="74" customWidth="1"/>
    <col min="4" max="4" width="9.7109375" style="74" customWidth="1"/>
    <col min="5" max="5" width="1.8515625" style="74" customWidth="1"/>
    <col min="6" max="6" width="9.7109375" style="59" customWidth="1"/>
    <col min="7" max="7" width="1.1484375" style="59" customWidth="1"/>
    <col min="8" max="8" width="9.7109375" style="59" customWidth="1"/>
    <col min="9" max="9" width="1.57421875" style="59" customWidth="1"/>
    <col min="10" max="10" width="9.7109375" style="59" customWidth="1"/>
    <col min="11" max="11" width="1.1484375" style="59" customWidth="1"/>
    <col min="12" max="12" width="9.7109375" style="59" customWidth="1"/>
    <col min="13" max="13" width="1.57421875" style="59" customWidth="1"/>
    <col min="14" max="14" width="9.7109375" style="59" customWidth="1"/>
    <col min="15" max="15" width="1.1484375" style="59" customWidth="1"/>
    <col min="16" max="16" width="9.7109375" style="59" customWidth="1"/>
    <col min="17" max="17" width="1.57421875" style="59" customWidth="1"/>
    <col min="18" max="16384" width="8.421875" style="59" customWidth="1"/>
  </cols>
  <sheetData>
    <row r="1" spans="1:17" ht="15" customHeight="1">
      <c r="A1" s="207" t="s">
        <v>0</v>
      </c>
      <c r="B1" s="207"/>
      <c r="C1" s="207"/>
      <c r="D1" s="207"/>
      <c r="E1" s="58"/>
      <c r="F1" s="35"/>
      <c r="G1" s="35"/>
      <c r="H1" s="58"/>
      <c r="I1" s="58"/>
      <c r="J1" s="60" t="s">
        <v>50</v>
      </c>
      <c r="K1" s="182" t="s">
        <v>130</v>
      </c>
      <c r="L1" s="182"/>
      <c r="M1" s="182"/>
      <c r="N1" s="182"/>
      <c r="O1" s="182"/>
      <c r="P1" s="182"/>
      <c r="Q1" s="182"/>
    </row>
    <row r="2" spans="1:17" ht="15" customHeight="1">
      <c r="A2" s="63"/>
      <c r="B2" s="63"/>
      <c r="C2" s="63"/>
      <c r="D2" s="63"/>
      <c r="E2" s="63"/>
      <c r="F2" s="58"/>
      <c r="G2" s="58"/>
      <c r="H2" s="58"/>
      <c r="I2" s="58"/>
      <c r="J2" s="196" t="s">
        <v>51</v>
      </c>
      <c r="K2" s="185"/>
      <c r="L2" s="185"/>
      <c r="M2" s="185"/>
      <c r="N2" s="185"/>
      <c r="O2" s="185"/>
      <c r="P2" s="185"/>
      <c r="Q2"/>
    </row>
    <row r="3" spans="1:17" ht="13.5" customHeight="1">
      <c r="A3" s="63"/>
      <c r="B3" s="63"/>
      <c r="C3" s="63"/>
      <c r="D3" s="63"/>
      <c r="E3" s="63"/>
      <c r="F3" s="58"/>
      <c r="G3" s="58"/>
      <c r="H3" s="58"/>
      <c r="I3" s="58"/>
      <c r="J3" s="185"/>
      <c r="K3" s="185"/>
      <c r="L3" s="185"/>
      <c r="M3" s="185"/>
      <c r="N3" s="185"/>
      <c r="O3" s="185"/>
      <c r="P3" s="185"/>
      <c r="Q3"/>
    </row>
    <row r="4" spans="1:17" ht="13.5" customHeight="1">
      <c r="A4" s="63"/>
      <c r="B4" s="63"/>
      <c r="C4" s="63"/>
      <c r="D4" s="63"/>
      <c r="E4" s="63"/>
      <c r="F4" s="58"/>
      <c r="G4" s="58"/>
      <c r="H4" s="58"/>
      <c r="I4" s="58"/>
      <c r="J4" s="185"/>
      <c r="K4" s="185"/>
      <c r="L4" s="185"/>
      <c r="M4" s="185"/>
      <c r="N4" s="185"/>
      <c r="O4" s="185"/>
      <c r="P4" s="185"/>
      <c r="Q4"/>
    </row>
    <row r="5" spans="1:18" ht="15" customHeight="1" thickBot="1">
      <c r="A5" s="37"/>
      <c r="B5" s="37"/>
      <c r="C5" s="37"/>
      <c r="D5" s="37"/>
      <c r="E5" s="37"/>
      <c r="F5" s="64"/>
      <c r="G5" s="64"/>
      <c r="H5" s="64"/>
      <c r="I5" s="65"/>
      <c r="J5" s="64"/>
      <c r="K5" s="64"/>
      <c r="L5" s="64"/>
      <c r="M5" s="65"/>
      <c r="N5" s="64"/>
      <c r="O5" s="64"/>
      <c r="P5" s="64"/>
      <c r="Q5"/>
      <c r="R5" s="66"/>
    </row>
    <row r="6" spans="1:17" ht="19.5" customHeight="1">
      <c r="A6" s="208"/>
      <c r="B6" s="209" t="s">
        <v>9</v>
      </c>
      <c r="C6" s="209"/>
      <c r="D6" s="209"/>
      <c r="E6" s="39"/>
      <c r="F6" s="206" t="s">
        <v>33</v>
      </c>
      <c r="G6" s="206"/>
      <c r="H6" s="206"/>
      <c r="I6" s="203"/>
      <c r="J6" s="206" t="s">
        <v>34</v>
      </c>
      <c r="K6" s="206"/>
      <c r="L6" s="206"/>
      <c r="M6" s="203"/>
      <c r="N6" s="206" t="s">
        <v>16</v>
      </c>
      <c r="O6" s="206"/>
      <c r="P6" s="206"/>
      <c r="Q6"/>
    </row>
    <row r="7" spans="1:18" ht="12.75" customHeight="1">
      <c r="A7" s="208"/>
      <c r="B7" s="43">
        <v>2009</v>
      </c>
      <c r="C7" s="44"/>
      <c r="D7" s="43">
        <v>2010</v>
      </c>
      <c r="E7" s="39"/>
      <c r="F7" s="43">
        <v>2009</v>
      </c>
      <c r="G7" s="44"/>
      <c r="H7" s="43">
        <v>2010</v>
      </c>
      <c r="I7" s="197"/>
      <c r="J7" s="43">
        <v>2009</v>
      </c>
      <c r="K7" s="44"/>
      <c r="L7" s="43">
        <v>2010</v>
      </c>
      <c r="M7" s="197"/>
      <c r="N7" s="43">
        <v>2009</v>
      </c>
      <c r="O7" s="44"/>
      <c r="P7" s="43">
        <v>2010</v>
      </c>
      <c r="Q7" s="67"/>
      <c r="R7" s="68"/>
    </row>
    <row r="8" spans="1:17" ht="10.5" customHeight="1">
      <c r="A8" s="208"/>
      <c r="B8" s="39"/>
      <c r="C8" s="39"/>
      <c r="D8" s="39"/>
      <c r="E8" s="39"/>
      <c r="F8" s="46"/>
      <c r="G8" s="46"/>
      <c r="H8" s="46"/>
      <c r="I8" s="197"/>
      <c r="J8" s="46"/>
      <c r="K8" s="46"/>
      <c r="L8" s="46"/>
      <c r="M8" s="197"/>
      <c r="N8" s="48"/>
      <c r="O8" s="48"/>
      <c r="P8" s="48"/>
      <c r="Q8" s="54"/>
    </row>
    <row r="9" spans="1:19" ht="13.5" customHeight="1">
      <c r="A9" s="38" t="s">
        <v>47</v>
      </c>
      <c r="B9" s="49">
        <v>348106</v>
      </c>
      <c r="C9" s="38"/>
      <c r="D9" s="49">
        <v>342361</v>
      </c>
      <c r="E9" s="49"/>
      <c r="F9" s="49">
        <v>2263</v>
      </c>
      <c r="G9" s="49"/>
      <c r="H9" s="49">
        <v>2630</v>
      </c>
      <c r="I9" s="49"/>
      <c r="J9" s="49">
        <v>282341</v>
      </c>
      <c r="K9" s="49"/>
      <c r="L9" s="49">
        <v>274034</v>
      </c>
      <c r="M9" s="49"/>
      <c r="N9" s="49">
        <v>63502</v>
      </c>
      <c r="O9" s="49"/>
      <c r="P9" s="49">
        <v>65697</v>
      </c>
      <c r="Q9"/>
      <c r="R9"/>
      <c r="S9"/>
    </row>
    <row r="10" spans="1:19" ht="6.75" customHeight="1">
      <c r="A10" s="35"/>
      <c r="B10" s="51"/>
      <c r="C10" s="3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/>
      <c r="R10"/>
      <c r="S10"/>
    </row>
    <row r="11" spans="1:19" ht="12.75" customHeight="1">
      <c r="A11" s="38" t="s">
        <v>52</v>
      </c>
      <c r="B11" s="49">
        <v>56562</v>
      </c>
      <c r="C11" s="70"/>
      <c r="D11" s="49">
        <v>54141</v>
      </c>
      <c r="E11" s="49"/>
      <c r="F11" s="49">
        <v>414</v>
      </c>
      <c r="G11" s="49"/>
      <c r="H11" s="49">
        <v>497</v>
      </c>
      <c r="I11" s="49"/>
      <c r="J11" s="49">
        <v>43595</v>
      </c>
      <c r="K11" s="49"/>
      <c r="L11" s="49">
        <v>40377</v>
      </c>
      <c r="M11" s="49"/>
      <c r="N11" s="49">
        <v>12553</v>
      </c>
      <c r="O11" s="49"/>
      <c r="P11" s="49">
        <v>13267</v>
      </c>
      <c r="Q11"/>
      <c r="R11"/>
      <c r="S11"/>
    </row>
    <row r="12" spans="1:19" ht="12.75" customHeight="1">
      <c r="A12" s="37" t="s">
        <v>53</v>
      </c>
      <c r="B12" s="51">
        <v>4466</v>
      </c>
      <c r="C12" s="19"/>
      <c r="D12" s="51">
        <v>4938</v>
      </c>
      <c r="E12" s="51"/>
      <c r="F12" s="51">
        <v>27</v>
      </c>
      <c r="G12" s="51"/>
      <c r="H12" s="51">
        <v>19</v>
      </c>
      <c r="I12" s="51"/>
      <c r="J12" s="51">
        <v>3765</v>
      </c>
      <c r="K12" s="51"/>
      <c r="L12" s="51">
        <v>4059</v>
      </c>
      <c r="M12" s="51"/>
      <c r="N12" s="51">
        <v>674</v>
      </c>
      <c r="O12" s="51"/>
      <c r="P12" s="51">
        <v>860</v>
      </c>
      <c r="Q12"/>
      <c r="R12"/>
      <c r="S12"/>
    </row>
    <row r="13" spans="1:19" ht="12.75" customHeight="1">
      <c r="A13" s="37" t="s">
        <v>54</v>
      </c>
      <c r="B13" s="51">
        <v>6752</v>
      </c>
      <c r="C13" s="19"/>
      <c r="D13" s="51">
        <v>6057</v>
      </c>
      <c r="E13" s="51"/>
      <c r="F13" s="51">
        <v>30</v>
      </c>
      <c r="G13" s="51"/>
      <c r="H13" s="51">
        <v>42</v>
      </c>
      <c r="I13" s="51"/>
      <c r="J13" s="51">
        <v>5451</v>
      </c>
      <c r="K13" s="51"/>
      <c r="L13" s="51">
        <v>4914</v>
      </c>
      <c r="M13" s="51"/>
      <c r="N13" s="51">
        <v>1271</v>
      </c>
      <c r="O13" s="51"/>
      <c r="P13" s="51">
        <v>1101</v>
      </c>
      <c r="Q13"/>
      <c r="R13"/>
      <c r="S13"/>
    </row>
    <row r="14" spans="1:19" ht="12.75" customHeight="1">
      <c r="A14" s="37" t="s">
        <v>55</v>
      </c>
      <c r="B14" s="51">
        <v>4930</v>
      </c>
      <c r="C14" s="19"/>
      <c r="D14" s="51">
        <v>4221</v>
      </c>
      <c r="E14" s="51"/>
      <c r="F14" s="51">
        <v>27</v>
      </c>
      <c r="G14" s="51"/>
      <c r="H14" s="51">
        <v>62</v>
      </c>
      <c r="I14" s="51"/>
      <c r="J14" s="51">
        <v>3903</v>
      </c>
      <c r="K14" s="51"/>
      <c r="L14" s="51">
        <v>3307</v>
      </c>
      <c r="M14" s="51"/>
      <c r="N14" s="51">
        <v>1000</v>
      </c>
      <c r="O14" s="51"/>
      <c r="P14" s="51">
        <v>852</v>
      </c>
      <c r="Q14"/>
      <c r="R14"/>
      <c r="S14"/>
    </row>
    <row r="15" spans="1:19" ht="12.75" customHeight="1">
      <c r="A15" s="37" t="s">
        <v>56</v>
      </c>
      <c r="B15" s="51">
        <v>9287</v>
      </c>
      <c r="C15" s="19"/>
      <c r="D15" s="51">
        <v>8388</v>
      </c>
      <c r="E15" s="51"/>
      <c r="F15" s="51">
        <v>42</v>
      </c>
      <c r="G15" s="51"/>
      <c r="H15" s="51">
        <v>50</v>
      </c>
      <c r="I15" s="51"/>
      <c r="J15" s="51">
        <v>6515</v>
      </c>
      <c r="K15" s="51"/>
      <c r="L15" s="51">
        <v>5439</v>
      </c>
      <c r="M15" s="51"/>
      <c r="N15" s="51">
        <v>2730</v>
      </c>
      <c r="O15" s="51"/>
      <c r="P15" s="51">
        <v>2899</v>
      </c>
      <c r="Q15"/>
      <c r="R15"/>
      <c r="S15"/>
    </row>
    <row r="16" spans="1:19" ht="12.75" customHeight="1">
      <c r="A16" s="37" t="s">
        <v>57</v>
      </c>
      <c r="B16" s="51">
        <v>3410</v>
      </c>
      <c r="C16" s="19"/>
      <c r="D16" s="51">
        <v>2994</v>
      </c>
      <c r="E16" s="51"/>
      <c r="F16" s="51">
        <v>37</v>
      </c>
      <c r="G16" s="51"/>
      <c r="H16" s="51">
        <v>43</v>
      </c>
      <c r="I16" s="51"/>
      <c r="J16" s="51">
        <v>2584</v>
      </c>
      <c r="K16" s="51"/>
      <c r="L16" s="51">
        <v>2434</v>
      </c>
      <c r="M16" s="51"/>
      <c r="N16" s="51">
        <v>473</v>
      </c>
      <c r="O16" s="51"/>
      <c r="P16" s="51">
        <v>517</v>
      </c>
      <c r="Q16"/>
      <c r="R16"/>
      <c r="S16"/>
    </row>
    <row r="17" spans="1:19" ht="12.75" customHeight="1">
      <c r="A17" s="37" t="s">
        <v>58</v>
      </c>
      <c r="B17" s="51">
        <v>3094</v>
      </c>
      <c r="C17" s="19"/>
      <c r="D17" s="51">
        <v>3119</v>
      </c>
      <c r="E17" s="51"/>
      <c r="F17" s="51">
        <v>14</v>
      </c>
      <c r="G17" s="51"/>
      <c r="H17" s="51">
        <v>11</v>
      </c>
      <c r="I17" s="51"/>
      <c r="J17" s="51">
        <v>2594</v>
      </c>
      <c r="K17" s="51"/>
      <c r="L17" s="51">
        <v>2308</v>
      </c>
      <c r="M17" s="51"/>
      <c r="N17" s="51">
        <v>802</v>
      </c>
      <c r="O17" s="51"/>
      <c r="P17" s="51">
        <v>800</v>
      </c>
      <c r="Q17"/>
      <c r="R17"/>
      <c r="S17"/>
    </row>
    <row r="18" spans="1:19" ht="12.75" customHeight="1">
      <c r="A18" s="37" t="s">
        <v>59</v>
      </c>
      <c r="B18" s="51">
        <v>12815</v>
      </c>
      <c r="C18" s="19"/>
      <c r="D18" s="51">
        <v>12445</v>
      </c>
      <c r="E18" s="51"/>
      <c r="F18" s="51">
        <v>60</v>
      </c>
      <c r="G18" s="51"/>
      <c r="H18" s="51">
        <v>94</v>
      </c>
      <c r="I18" s="51"/>
      <c r="J18" s="51">
        <v>9666</v>
      </c>
      <c r="K18" s="51"/>
      <c r="L18" s="51">
        <v>9053</v>
      </c>
      <c r="M18" s="51"/>
      <c r="N18" s="51">
        <v>3089</v>
      </c>
      <c r="O18" s="51"/>
      <c r="P18" s="51">
        <v>3298</v>
      </c>
      <c r="Q18"/>
      <c r="R18"/>
      <c r="S18"/>
    </row>
    <row r="19" spans="1:19" ht="12.75" customHeight="1">
      <c r="A19" s="35" t="s">
        <v>60</v>
      </c>
      <c r="B19" s="51">
        <v>11808</v>
      </c>
      <c r="C19" s="35"/>
      <c r="D19" s="51">
        <v>11979</v>
      </c>
      <c r="E19" s="51"/>
      <c r="F19" s="51">
        <v>177</v>
      </c>
      <c r="G19" s="51"/>
      <c r="H19" s="51">
        <v>176</v>
      </c>
      <c r="I19" s="51"/>
      <c r="J19" s="51">
        <v>9117</v>
      </c>
      <c r="K19" s="51"/>
      <c r="L19" s="51">
        <v>8863</v>
      </c>
      <c r="M19" s="51"/>
      <c r="N19" s="51">
        <v>2514</v>
      </c>
      <c r="O19" s="51"/>
      <c r="P19" s="51">
        <v>2940</v>
      </c>
      <c r="Q19"/>
      <c r="R19"/>
      <c r="S19"/>
    </row>
    <row r="20" spans="1:19" ht="6" customHeight="1">
      <c r="A20" s="35"/>
      <c r="B20" s="51"/>
      <c r="C20" s="35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/>
      <c r="R20"/>
      <c r="S20"/>
    </row>
    <row r="21" spans="1:19" ht="12.75" customHeight="1">
      <c r="A21" s="20" t="s">
        <v>61</v>
      </c>
      <c r="B21" s="49">
        <v>8904</v>
      </c>
      <c r="C21" s="35"/>
      <c r="D21" s="49">
        <v>8592</v>
      </c>
      <c r="E21" s="49"/>
      <c r="F21" s="49">
        <v>79</v>
      </c>
      <c r="G21" s="49"/>
      <c r="H21" s="49">
        <v>78</v>
      </c>
      <c r="I21" s="49"/>
      <c r="J21" s="49">
        <v>7479</v>
      </c>
      <c r="K21" s="49"/>
      <c r="L21" s="49">
        <v>6946</v>
      </c>
      <c r="M21" s="49"/>
      <c r="N21" s="49">
        <v>1346</v>
      </c>
      <c r="O21" s="49"/>
      <c r="P21" s="49">
        <v>1568</v>
      </c>
      <c r="Q21"/>
      <c r="R21"/>
      <c r="S21"/>
    </row>
    <row r="22" spans="1:19" ht="12.75" customHeight="1">
      <c r="A22" s="35" t="s">
        <v>62</v>
      </c>
      <c r="B22" s="51">
        <v>975</v>
      </c>
      <c r="C22" s="35"/>
      <c r="D22" s="51">
        <v>741</v>
      </c>
      <c r="E22" s="51"/>
      <c r="F22" s="51">
        <v>2</v>
      </c>
      <c r="G22" s="51"/>
      <c r="H22" s="51">
        <v>14</v>
      </c>
      <c r="I22" s="51"/>
      <c r="J22" s="51">
        <v>800</v>
      </c>
      <c r="K22" s="51"/>
      <c r="L22" s="51">
        <v>551</v>
      </c>
      <c r="M22" s="51"/>
      <c r="N22" s="51">
        <v>173</v>
      </c>
      <c r="O22" s="51"/>
      <c r="P22" s="51">
        <v>176</v>
      </c>
      <c r="Q22"/>
      <c r="R22"/>
      <c r="S22"/>
    </row>
    <row r="23" spans="1:19" ht="12.75" customHeight="1">
      <c r="A23" s="35" t="s">
        <v>63</v>
      </c>
      <c r="B23" s="51">
        <v>578</v>
      </c>
      <c r="C23" s="35"/>
      <c r="D23" s="51">
        <v>592</v>
      </c>
      <c r="E23" s="51"/>
      <c r="F23" s="51">
        <v>9</v>
      </c>
      <c r="G23" s="51"/>
      <c r="H23" s="51">
        <v>5</v>
      </c>
      <c r="I23" s="51"/>
      <c r="J23" s="51">
        <v>451</v>
      </c>
      <c r="K23" s="51"/>
      <c r="L23" s="51">
        <v>499</v>
      </c>
      <c r="M23" s="51"/>
      <c r="N23" s="51">
        <v>118</v>
      </c>
      <c r="O23" s="51"/>
      <c r="P23" s="51">
        <v>88</v>
      </c>
      <c r="Q23"/>
      <c r="R23"/>
      <c r="S23"/>
    </row>
    <row r="24" spans="1:19" ht="12.75" customHeight="1">
      <c r="A24" s="35" t="s">
        <v>64</v>
      </c>
      <c r="B24" s="51">
        <v>7351</v>
      </c>
      <c r="C24" s="35"/>
      <c r="D24" s="51">
        <v>7259</v>
      </c>
      <c r="E24" s="51"/>
      <c r="F24" s="51">
        <v>68</v>
      </c>
      <c r="G24" s="51"/>
      <c r="H24" s="51">
        <v>59</v>
      </c>
      <c r="I24" s="51"/>
      <c r="J24" s="51">
        <v>6228</v>
      </c>
      <c r="K24" s="51"/>
      <c r="L24" s="51">
        <v>5896</v>
      </c>
      <c r="M24" s="51"/>
      <c r="N24" s="51">
        <v>1055</v>
      </c>
      <c r="O24" s="51"/>
      <c r="P24" s="51">
        <v>1304</v>
      </c>
      <c r="Q24"/>
      <c r="R24"/>
      <c r="S24"/>
    </row>
    <row r="25" spans="1:19" ht="6" customHeight="1">
      <c r="A25" s="35"/>
      <c r="B25" s="51"/>
      <c r="C25" s="35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/>
      <c r="R25"/>
      <c r="S25"/>
    </row>
    <row r="26" spans="1:19" ht="12.75" customHeight="1">
      <c r="A26" s="20" t="s">
        <v>65</v>
      </c>
      <c r="B26" s="49">
        <v>12230</v>
      </c>
      <c r="C26" s="35"/>
      <c r="D26" s="49">
        <v>11712</v>
      </c>
      <c r="E26" s="49"/>
      <c r="F26" s="49">
        <v>68</v>
      </c>
      <c r="G26" s="49"/>
      <c r="H26" s="49">
        <v>75</v>
      </c>
      <c r="I26" s="49"/>
      <c r="J26" s="49">
        <v>8455</v>
      </c>
      <c r="K26" s="49"/>
      <c r="L26" s="49">
        <v>7953</v>
      </c>
      <c r="M26" s="49"/>
      <c r="N26" s="49">
        <v>3707</v>
      </c>
      <c r="O26" s="49"/>
      <c r="P26" s="49">
        <v>3684</v>
      </c>
      <c r="Q26"/>
      <c r="R26"/>
      <c r="S26"/>
    </row>
    <row r="27" spans="1:19" ht="6" customHeight="1">
      <c r="A27" s="35"/>
      <c r="B27" s="51"/>
      <c r="C27" s="35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/>
      <c r="R27"/>
      <c r="S27"/>
    </row>
    <row r="28" spans="1:19" ht="12.75" customHeight="1">
      <c r="A28" s="20" t="s">
        <v>66</v>
      </c>
      <c r="B28" s="49">
        <v>5622</v>
      </c>
      <c r="C28" s="35"/>
      <c r="D28" s="49">
        <v>6144</v>
      </c>
      <c r="E28" s="49"/>
      <c r="F28" s="49">
        <v>20</v>
      </c>
      <c r="G28" s="49"/>
      <c r="H28" s="49">
        <v>22</v>
      </c>
      <c r="I28" s="49"/>
      <c r="J28" s="49">
        <v>4525</v>
      </c>
      <c r="K28" s="49"/>
      <c r="L28" s="49">
        <v>5102</v>
      </c>
      <c r="M28" s="49"/>
      <c r="N28" s="49">
        <v>1077</v>
      </c>
      <c r="O28" s="49"/>
      <c r="P28" s="49">
        <v>1020</v>
      </c>
      <c r="Q28"/>
      <c r="R28"/>
      <c r="S28"/>
    </row>
    <row r="29" spans="1:19" ht="6" customHeight="1">
      <c r="A29" s="35"/>
      <c r="B29" s="51"/>
      <c r="C29" s="35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/>
      <c r="R29"/>
      <c r="S29"/>
    </row>
    <row r="30" spans="1:19" ht="12.75" customHeight="1">
      <c r="A30" s="20" t="s">
        <v>67</v>
      </c>
      <c r="B30" s="49">
        <v>25605</v>
      </c>
      <c r="C30" s="35"/>
      <c r="D30" s="49">
        <v>23230</v>
      </c>
      <c r="E30" s="49"/>
      <c r="F30" s="49">
        <v>177</v>
      </c>
      <c r="G30" s="49"/>
      <c r="H30" s="49">
        <v>196</v>
      </c>
      <c r="I30" s="49"/>
      <c r="J30" s="49">
        <v>21991</v>
      </c>
      <c r="K30" s="49"/>
      <c r="L30" s="49">
        <v>20240</v>
      </c>
      <c r="M30" s="49"/>
      <c r="N30" s="49">
        <v>3437</v>
      </c>
      <c r="O30" s="49"/>
      <c r="P30" s="49">
        <v>2794</v>
      </c>
      <c r="Q30"/>
      <c r="R30"/>
      <c r="S30"/>
    </row>
    <row r="31" spans="1:19" ht="12.75" customHeight="1">
      <c r="A31" s="35" t="s">
        <v>68</v>
      </c>
      <c r="B31" s="51">
        <v>16228</v>
      </c>
      <c r="C31" s="35"/>
      <c r="D31" s="51">
        <v>15082</v>
      </c>
      <c r="E31" s="51"/>
      <c r="F31" s="51">
        <v>116</v>
      </c>
      <c r="G31" s="51"/>
      <c r="H31" s="51">
        <v>124</v>
      </c>
      <c r="I31" s="51"/>
      <c r="J31" s="51">
        <v>13909</v>
      </c>
      <c r="K31" s="51"/>
      <c r="L31" s="51">
        <v>12984</v>
      </c>
      <c r="M31" s="51"/>
      <c r="N31" s="51">
        <v>2203</v>
      </c>
      <c r="O31" s="51"/>
      <c r="P31" s="51">
        <v>1974</v>
      </c>
      <c r="Q31"/>
      <c r="R31"/>
      <c r="S31"/>
    </row>
    <row r="32" spans="1:19" ht="12.75" customHeight="1">
      <c r="A32" s="35" t="s">
        <v>69</v>
      </c>
      <c r="B32" s="51">
        <v>9377</v>
      </c>
      <c r="C32" s="35"/>
      <c r="D32" s="51">
        <v>8148</v>
      </c>
      <c r="E32" s="51"/>
      <c r="F32" s="51">
        <v>61</v>
      </c>
      <c r="G32" s="51"/>
      <c r="H32" s="51">
        <v>72</v>
      </c>
      <c r="I32" s="51"/>
      <c r="J32" s="51">
        <v>8082</v>
      </c>
      <c r="K32" s="51"/>
      <c r="L32" s="51">
        <v>7256</v>
      </c>
      <c r="M32" s="51"/>
      <c r="N32" s="51">
        <v>1234</v>
      </c>
      <c r="O32" s="51"/>
      <c r="P32" s="51">
        <v>820</v>
      </c>
      <c r="Q32"/>
      <c r="R32"/>
      <c r="S32"/>
    </row>
    <row r="33" spans="1:19" ht="6" customHeight="1">
      <c r="A33" s="35"/>
      <c r="B33" s="51"/>
      <c r="C33" s="3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/>
      <c r="R33"/>
      <c r="S33"/>
    </row>
    <row r="34" spans="1:19" ht="12.75" customHeight="1">
      <c r="A34" s="20" t="s">
        <v>70</v>
      </c>
      <c r="B34" s="49">
        <v>4922</v>
      </c>
      <c r="C34" s="35"/>
      <c r="D34" s="49">
        <v>4956</v>
      </c>
      <c r="E34" s="49"/>
      <c r="F34" s="49">
        <v>61</v>
      </c>
      <c r="G34" s="49"/>
      <c r="H34" s="49">
        <v>79</v>
      </c>
      <c r="I34" s="49"/>
      <c r="J34" s="49">
        <v>3738</v>
      </c>
      <c r="K34" s="49"/>
      <c r="L34" s="49">
        <v>3520</v>
      </c>
      <c r="M34" s="49"/>
      <c r="N34" s="49">
        <v>1123</v>
      </c>
      <c r="O34" s="49"/>
      <c r="P34" s="49">
        <v>1357</v>
      </c>
      <c r="Q34"/>
      <c r="R34"/>
      <c r="S34"/>
    </row>
    <row r="35" spans="1:19" ht="6" customHeight="1">
      <c r="A35" s="35"/>
      <c r="B35" s="51"/>
      <c r="C35" s="35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/>
      <c r="R35"/>
      <c r="S35"/>
    </row>
    <row r="36" spans="1:16" ht="12.75" customHeight="1">
      <c r="A36" s="120" t="s">
        <v>71</v>
      </c>
      <c r="B36" s="49">
        <v>12943</v>
      </c>
      <c r="C36" s="63"/>
      <c r="D36" s="49">
        <v>11838</v>
      </c>
      <c r="E36" s="49"/>
      <c r="F36" s="49">
        <v>64</v>
      </c>
      <c r="G36" s="49"/>
      <c r="H36" s="49">
        <v>110</v>
      </c>
      <c r="I36" s="49"/>
      <c r="J36" s="49">
        <v>10710</v>
      </c>
      <c r="K36" s="49"/>
      <c r="L36" s="49">
        <v>9653</v>
      </c>
      <c r="M36" s="49"/>
      <c r="N36" s="49">
        <v>2169</v>
      </c>
      <c r="O36" s="49"/>
      <c r="P36" s="49">
        <v>2075</v>
      </c>
    </row>
    <row r="37" spans="1:16" ht="12.75" customHeight="1">
      <c r="A37" s="63" t="s">
        <v>72</v>
      </c>
      <c r="B37" s="51">
        <v>3020</v>
      </c>
      <c r="C37" s="63"/>
      <c r="D37" s="51">
        <v>2996</v>
      </c>
      <c r="E37" s="51"/>
      <c r="F37" s="51">
        <v>7</v>
      </c>
      <c r="G37" s="51"/>
      <c r="H37" s="51">
        <v>19</v>
      </c>
      <c r="I37" s="51"/>
      <c r="J37" s="51">
        <v>2362</v>
      </c>
      <c r="K37" s="51"/>
      <c r="L37" s="51">
        <v>2454</v>
      </c>
      <c r="M37" s="51"/>
      <c r="N37" s="51">
        <v>651</v>
      </c>
      <c r="O37" s="51"/>
      <c r="P37" s="51">
        <v>523</v>
      </c>
    </row>
    <row r="38" spans="1:16" ht="12.75" customHeight="1">
      <c r="A38" s="63" t="s">
        <v>73</v>
      </c>
      <c r="B38" s="51">
        <v>3029</v>
      </c>
      <c r="C38" s="63"/>
      <c r="D38" s="51">
        <v>2707</v>
      </c>
      <c r="E38" s="51"/>
      <c r="F38" s="51">
        <v>6</v>
      </c>
      <c r="G38" s="51"/>
      <c r="H38" s="51">
        <v>19</v>
      </c>
      <c r="I38" s="51"/>
      <c r="J38" s="51">
        <v>2367</v>
      </c>
      <c r="K38" s="51"/>
      <c r="L38" s="51">
        <v>2123</v>
      </c>
      <c r="M38" s="51"/>
      <c r="N38" s="51">
        <v>656</v>
      </c>
      <c r="O38" s="51"/>
      <c r="P38" s="51">
        <v>565</v>
      </c>
    </row>
    <row r="39" spans="1:16" ht="12.75" customHeight="1">
      <c r="A39" s="63" t="s">
        <v>74</v>
      </c>
      <c r="B39" s="51">
        <v>1024</v>
      </c>
      <c r="C39" s="63"/>
      <c r="D39" s="51">
        <v>935</v>
      </c>
      <c r="E39" s="51"/>
      <c r="F39" s="51">
        <v>14</v>
      </c>
      <c r="G39" s="51"/>
      <c r="H39" s="51">
        <v>19</v>
      </c>
      <c r="I39" s="51"/>
      <c r="J39" s="51">
        <v>810</v>
      </c>
      <c r="K39" s="51"/>
      <c r="L39" s="51">
        <v>769</v>
      </c>
      <c r="M39" s="51"/>
      <c r="N39" s="51">
        <v>200</v>
      </c>
      <c r="O39" s="51"/>
      <c r="P39" s="51">
        <v>147</v>
      </c>
    </row>
    <row r="40" spans="1:16" ht="12.75" customHeight="1">
      <c r="A40" s="63" t="s">
        <v>75</v>
      </c>
      <c r="B40" s="51">
        <v>2325</v>
      </c>
      <c r="C40" s="63"/>
      <c r="D40" s="51">
        <v>2101</v>
      </c>
      <c r="E40" s="51"/>
      <c r="F40" s="51">
        <v>30</v>
      </c>
      <c r="G40" s="51"/>
      <c r="H40" s="51">
        <v>41</v>
      </c>
      <c r="I40" s="51"/>
      <c r="J40" s="51">
        <v>2010</v>
      </c>
      <c r="K40" s="51"/>
      <c r="L40" s="51">
        <v>1780</v>
      </c>
      <c r="M40" s="51"/>
      <c r="N40" s="51">
        <v>285</v>
      </c>
      <c r="O40" s="51"/>
      <c r="P40" s="51">
        <v>280</v>
      </c>
    </row>
    <row r="41" spans="1:16" ht="12.75" customHeight="1">
      <c r="A41" s="63" t="s">
        <v>76</v>
      </c>
      <c r="B41" s="51">
        <v>3545</v>
      </c>
      <c r="C41" s="63"/>
      <c r="D41" s="51">
        <v>3099</v>
      </c>
      <c r="E41" s="51"/>
      <c r="F41" s="51">
        <v>7</v>
      </c>
      <c r="G41" s="51"/>
      <c r="H41" s="51">
        <v>12</v>
      </c>
      <c r="I41" s="51"/>
      <c r="J41" s="51">
        <v>3161</v>
      </c>
      <c r="K41" s="51"/>
      <c r="L41" s="51">
        <v>2527</v>
      </c>
      <c r="M41" s="51"/>
      <c r="N41" s="51">
        <v>377</v>
      </c>
      <c r="O41" s="51"/>
      <c r="P41" s="51">
        <v>560</v>
      </c>
    </row>
    <row r="42" spans="1:16" ht="6" customHeight="1">
      <c r="A42" s="63"/>
      <c r="B42" s="51"/>
      <c r="C42" s="6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ht="12.75" customHeight="1">
      <c r="A43" s="120" t="s">
        <v>77</v>
      </c>
      <c r="B43" s="49">
        <v>17545</v>
      </c>
      <c r="C43" s="63"/>
      <c r="D43" s="49">
        <v>17627</v>
      </c>
      <c r="E43" s="49"/>
      <c r="F43" s="49">
        <v>161</v>
      </c>
      <c r="G43" s="49"/>
      <c r="H43" s="49">
        <v>158</v>
      </c>
      <c r="I43" s="49"/>
      <c r="J43" s="49">
        <v>14632</v>
      </c>
      <c r="K43" s="49"/>
      <c r="L43" s="49">
        <v>14537</v>
      </c>
      <c r="M43" s="49"/>
      <c r="N43" s="49">
        <v>2752</v>
      </c>
      <c r="O43" s="49"/>
      <c r="P43" s="49">
        <v>2932</v>
      </c>
    </row>
    <row r="44" spans="1:16" ht="12.75" customHeight="1">
      <c r="A44" s="63" t="s">
        <v>78</v>
      </c>
      <c r="B44" s="51">
        <v>458</v>
      </c>
      <c r="C44" s="63"/>
      <c r="D44" s="51">
        <v>474</v>
      </c>
      <c r="E44" s="51"/>
      <c r="F44" s="51" t="s">
        <v>79</v>
      </c>
      <c r="G44" s="51"/>
      <c r="H44" s="51" t="s">
        <v>79</v>
      </c>
      <c r="I44" s="51"/>
      <c r="J44" s="51">
        <v>394</v>
      </c>
      <c r="K44" s="51"/>
      <c r="L44" s="51">
        <v>417</v>
      </c>
      <c r="M44" s="51"/>
      <c r="N44" s="51">
        <v>64</v>
      </c>
      <c r="O44" s="51"/>
      <c r="P44" s="51">
        <v>57</v>
      </c>
    </row>
    <row r="45" spans="1:16" ht="12.75" customHeight="1">
      <c r="A45" s="63" t="s">
        <v>80</v>
      </c>
      <c r="B45" s="51">
        <v>3059</v>
      </c>
      <c r="C45" s="63"/>
      <c r="D45" s="51">
        <v>2672</v>
      </c>
      <c r="E45" s="51"/>
      <c r="F45" s="51">
        <v>36</v>
      </c>
      <c r="G45" s="51"/>
      <c r="H45" s="51">
        <v>21</v>
      </c>
      <c r="I45" s="51"/>
      <c r="J45" s="51">
        <v>2615</v>
      </c>
      <c r="K45" s="51"/>
      <c r="L45" s="51">
        <v>2341</v>
      </c>
      <c r="M45" s="51"/>
      <c r="N45" s="51">
        <v>408</v>
      </c>
      <c r="O45" s="51"/>
      <c r="P45" s="51">
        <v>310</v>
      </c>
    </row>
    <row r="46" spans="1:16" ht="12.75" customHeight="1">
      <c r="A46" s="63" t="s">
        <v>81</v>
      </c>
      <c r="B46" s="51">
        <v>4443</v>
      </c>
      <c r="C46" s="63"/>
      <c r="D46" s="51">
        <v>4804</v>
      </c>
      <c r="E46" s="51"/>
      <c r="F46" s="51">
        <v>35</v>
      </c>
      <c r="G46" s="51"/>
      <c r="H46" s="51">
        <v>20</v>
      </c>
      <c r="I46" s="51"/>
      <c r="J46" s="51">
        <v>3540</v>
      </c>
      <c r="K46" s="51"/>
      <c r="L46" s="51">
        <v>3778</v>
      </c>
      <c r="M46" s="51"/>
      <c r="N46" s="51">
        <v>868</v>
      </c>
      <c r="O46" s="51"/>
      <c r="P46" s="51">
        <v>1006</v>
      </c>
    </row>
    <row r="47" spans="1:16" ht="12.75" customHeight="1">
      <c r="A47" s="63" t="s">
        <v>82</v>
      </c>
      <c r="B47" s="51">
        <v>1283</v>
      </c>
      <c r="C47" s="63"/>
      <c r="D47" s="51">
        <v>1619</v>
      </c>
      <c r="E47" s="51"/>
      <c r="F47" s="51">
        <v>17</v>
      </c>
      <c r="G47" s="51"/>
      <c r="H47" s="51">
        <v>30</v>
      </c>
      <c r="I47" s="51"/>
      <c r="J47" s="51">
        <v>1028</v>
      </c>
      <c r="K47" s="51"/>
      <c r="L47" s="51">
        <v>1276</v>
      </c>
      <c r="M47" s="51"/>
      <c r="N47" s="51">
        <v>238</v>
      </c>
      <c r="O47" s="51"/>
      <c r="P47" s="51">
        <v>313</v>
      </c>
    </row>
    <row r="48" spans="1:16" ht="12.75" customHeight="1">
      <c r="A48" s="63" t="s">
        <v>83</v>
      </c>
      <c r="B48" s="51">
        <v>1947</v>
      </c>
      <c r="C48" s="63"/>
      <c r="D48" s="51">
        <v>2249</v>
      </c>
      <c r="E48" s="51"/>
      <c r="F48" s="51">
        <v>2</v>
      </c>
      <c r="G48" s="51"/>
      <c r="H48" s="51">
        <v>7</v>
      </c>
      <c r="I48" s="51"/>
      <c r="J48" s="51">
        <v>1751</v>
      </c>
      <c r="K48" s="51"/>
      <c r="L48" s="51">
        <v>1957</v>
      </c>
      <c r="M48" s="51"/>
      <c r="N48" s="51">
        <v>194</v>
      </c>
      <c r="O48" s="51"/>
      <c r="P48" s="51">
        <v>285</v>
      </c>
    </row>
    <row r="49" spans="1:16" ht="12.75" customHeight="1">
      <c r="A49" s="63" t="s">
        <v>84</v>
      </c>
      <c r="B49" s="51">
        <v>770</v>
      </c>
      <c r="C49" s="63"/>
      <c r="D49" s="51">
        <v>816</v>
      </c>
      <c r="E49" s="51"/>
      <c r="F49" s="51">
        <v>2</v>
      </c>
      <c r="G49" s="51"/>
      <c r="H49" s="51">
        <v>12</v>
      </c>
      <c r="I49" s="51"/>
      <c r="J49" s="51">
        <v>673</v>
      </c>
      <c r="K49" s="51"/>
      <c r="L49" s="51">
        <v>681</v>
      </c>
      <c r="M49" s="51"/>
      <c r="N49" s="51">
        <v>95</v>
      </c>
      <c r="O49" s="51"/>
      <c r="P49" s="51">
        <v>123</v>
      </c>
    </row>
    <row r="50" spans="1:16" ht="12.75" customHeight="1">
      <c r="A50" s="63" t="s">
        <v>85</v>
      </c>
      <c r="B50" s="51">
        <v>492</v>
      </c>
      <c r="C50" s="63"/>
      <c r="D50" s="51">
        <v>377</v>
      </c>
      <c r="E50" s="51"/>
      <c r="F50" s="51">
        <v>3</v>
      </c>
      <c r="G50" s="51"/>
      <c r="H50" s="51">
        <v>6</v>
      </c>
      <c r="I50" s="51"/>
      <c r="J50" s="51">
        <v>419</v>
      </c>
      <c r="K50" s="51"/>
      <c r="L50" s="51">
        <v>303</v>
      </c>
      <c r="M50" s="51"/>
      <c r="N50" s="51">
        <v>70</v>
      </c>
      <c r="O50" s="51"/>
      <c r="P50" s="51">
        <v>68</v>
      </c>
    </row>
    <row r="51" spans="1:16" ht="12.75" customHeight="1">
      <c r="A51" s="63" t="s">
        <v>86</v>
      </c>
      <c r="B51" s="51">
        <v>3887</v>
      </c>
      <c r="C51" s="63"/>
      <c r="D51" s="51">
        <v>3602</v>
      </c>
      <c r="E51" s="51"/>
      <c r="F51" s="51">
        <v>58</v>
      </c>
      <c r="G51" s="51"/>
      <c r="H51" s="51">
        <v>57</v>
      </c>
      <c r="I51" s="51"/>
      <c r="J51" s="51">
        <v>3263</v>
      </c>
      <c r="K51" s="51"/>
      <c r="L51" s="51">
        <v>2999</v>
      </c>
      <c r="M51" s="51"/>
      <c r="N51" s="51">
        <v>566</v>
      </c>
      <c r="O51" s="51"/>
      <c r="P51" s="51">
        <v>546</v>
      </c>
    </row>
    <row r="52" spans="1:16" ht="12.75" customHeight="1">
      <c r="A52" s="63" t="s">
        <v>87</v>
      </c>
      <c r="B52" s="51">
        <v>1206</v>
      </c>
      <c r="C52" s="63"/>
      <c r="D52" s="51">
        <v>1014</v>
      </c>
      <c r="E52" s="51"/>
      <c r="F52" s="51">
        <v>8</v>
      </c>
      <c r="G52" s="51"/>
      <c r="H52" s="51">
        <v>5</v>
      </c>
      <c r="I52" s="51"/>
      <c r="J52" s="51">
        <v>949</v>
      </c>
      <c r="K52" s="51"/>
      <c r="L52" s="51">
        <v>785</v>
      </c>
      <c r="M52" s="51"/>
      <c r="N52" s="51">
        <v>249</v>
      </c>
      <c r="O52" s="51"/>
      <c r="P52" s="51">
        <v>224</v>
      </c>
    </row>
    <row r="53" spans="1:16" ht="6" customHeight="1">
      <c r="A53" s="63"/>
      <c r="B53" s="48"/>
      <c r="C53" s="6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ht="12.75" customHeight="1">
      <c r="A54" s="120" t="s">
        <v>88</v>
      </c>
      <c r="B54" s="49">
        <v>53376</v>
      </c>
      <c r="C54" s="63"/>
      <c r="D54" s="49">
        <v>53352</v>
      </c>
      <c r="E54" s="49"/>
      <c r="F54" s="49">
        <v>264</v>
      </c>
      <c r="G54" s="49"/>
      <c r="H54" s="49">
        <v>322</v>
      </c>
      <c r="I54" s="49"/>
      <c r="J54" s="49">
        <v>43536</v>
      </c>
      <c r="K54" s="49"/>
      <c r="L54" s="49">
        <v>42846</v>
      </c>
      <c r="M54" s="49"/>
      <c r="N54" s="49">
        <v>9576</v>
      </c>
      <c r="O54" s="49"/>
      <c r="P54" s="49">
        <v>10184</v>
      </c>
    </row>
    <row r="55" spans="1:16" ht="12.75" customHeight="1">
      <c r="A55" s="63" t="s">
        <v>89</v>
      </c>
      <c r="B55" s="51">
        <v>44842</v>
      </c>
      <c r="C55" s="63"/>
      <c r="D55" s="51">
        <v>43800</v>
      </c>
      <c r="E55" s="51"/>
      <c r="F55" s="51">
        <v>192</v>
      </c>
      <c r="G55" s="51"/>
      <c r="H55" s="51">
        <v>250</v>
      </c>
      <c r="I55" s="51"/>
      <c r="J55" s="51">
        <v>36310</v>
      </c>
      <c r="K55" s="51"/>
      <c r="L55" s="51">
        <v>34918</v>
      </c>
      <c r="M55" s="51"/>
      <c r="N55" s="51">
        <v>8340</v>
      </c>
      <c r="O55" s="51"/>
      <c r="P55" s="51">
        <v>8632</v>
      </c>
    </row>
    <row r="56" spans="1:16" ht="12.75" customHeight="1">
      <c r="A56" s="63" t="s">
        <v>90</v>
      </c>
      <c r="B56" s="51">
        <v>3500</v>
      </c>
      <c r="C56" s="63"/>
      <c r="D56" s="51">
        <v>3708</v>
      </c>
      <c r="E56" s="51"/>
      <c r="F56" s="51">
        <v>17</v>
      </c>
      <c r="G56" s="51"/>
      <c r="H56" s="51">
        <v>16</v>
      </c>
      <c r="I56" s="51"/>
      <c r="J56" s="51">
        <v>2952</v>
      </c>
      <c r="K56" s="51"/>
      <c r="L56" s="51">
        <v>3024</v>
      </c>
      <c r="M56" s="51"/>
      <c r="N56" s="51">
        <v>531</v>
      </c>
      <c r="O56" s="51"/>
      <c r="P56" s="51">
        <v>668</v>
      </c>
    </row>
    <row r="57" spans="1:16" ht="12.75" customHeight="1">
      <c r="A57" s="63" t="s">
        <v>91</v>
      </c>
      <c r="B57" s="51">
        <v>1563</v>
      </c>
      <c r="C57" s="63"/>
      <c r="D57" s="51">
        <v>1595</v>
      </c>
      <c r="E57" s="51"/>
      <c r="F57" s="51">
        <v>34</v>
      </c>
      <c r="G57" s="51"/>
      <c r="H57" s="51">
        <v>28</v>
      </c>
      <c r="I57" s="51"/>
      <c r="J57" s="51">
        <v>1336</v>
      </c>
      <c r="K57" s="51"/>
      <c r="L57" s="51">
        <v>1304</v>
      </c>
      <c r="M57" s="51"/>
      <c r="N57" s="51">
        <v>193</v>
      </c>
      <c r="O57" s="51"/>
      <c r="P57" s="51">
        <v>263</v>
      </c>
    </row>
    <row r="58" spans="1:16" ht="12.75" customHeight="1">
      <c r="A58" s="63" t="s">
        <v>92</v>
      </c>
      <c r="B58" s="51">
        <v>3471</v>
      </c>
      <c r="C58" s="63"/>
      <c r="D58" s="51">
        <v>4249</v>
      </c>
      <c r="E58" s="51"/>
      <c r="F58" s="51">
        <v>21</v>
      </c>
      <c r="G58" s="51"/>
      <c r="H58" s="51">
        <v>28</v>
      </c>
      <c r="I58" s="51"/>
      <c r="J58" s="51">
        <v>2938</v>
      </c>
      <c r="K58" s="51"/>
      <c r="L58" s="51">
        <v>3600</v>
      </c>
      <c r="M58" s="51"/>
      <c r="N58" s="51">
        <v>512</v>
      </c>
      <c r="O58" s="51"/>
      <c r="P58" s="51">
        <v>621</v>
      </c>
    </row>
    <row r="59" spans="1:16" ht="6" customHeight="1">
      <c r="A59" s="63"/>
      <c r="B59" s="51"/>
      <c r="C59" s="63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2.75" customHeight="1">
      <c r="A60" s="120" t="s">
        <v>93</v>
      </c>
      <c r="B60" s="49">
        <v>35742</v>
      </c>
      <c r="C60" s="63"/>
      <c r="D60" s="49">
        <v>35031</v>
      </c>
      <c r="E60" s="49"/>
      <c r="F60" s="49">
        <v>228</v>
      </c>
      <c r="G60" s="49"/>
      <c r="H60" s="49">
        <v>248</v>
      </c>
      <c r="I60" s="49"/>
      <c r="J60" s="49">
        <v>30469</v>
      </c>
      <c r="K60" s="49"/>
      <c r="L60" s="49">
        <v>29079</v>
      </c>
      <c r="M60" s="49"/>
      <c r="N60" s="49">
        <v>5045</v>
      </c>
      <c r="O60" s="49"/>
      <c r="P60" s="49">
        <v>5704</v>
      </c>
    </row>
    <row r="61" spans="1:16" ht="12.75" customHeight="1">
      <c r="A61" s="63" t="s">
        <v>94</v>
      </c>
      <c r="B61" s="51">
        <v>12147</v>
      </c>
      <c r="C61" s="63"/>
      <c r="D61" s="51">
        <v>11993</v>
      </c>
      <c r="E61" s="51"/>
      <c r="F61" s="51">
        <v>48</v>
      </c>
      <c r="G61" s="51"/>
      <c r="H61" s="51">
        <v>54</v>
      </c>
      <c r="I61" s="51"/>
      <c r="J61" s="51">
        <v>10392</v>
      </c>
      <c r="K61" s="51"/>
      <c r="L61" s="51">
        <v>10049</v>
      </c>
      <c r="M61" s="51"/>
      <c r="N61" s="51">
        <v>1707</v>
      </c>
      <c r="O61" s="51"/>
      <c r="P61" s="51">
        <v>1890</v>
      </c>
    </row>
    <row r="62" spans="1:16" ht="12.75" customHeight="1">
      <c r="A62" s="63" t="s">
        <v>95</v>
      </c>
      <c r="B62" s="51">
        <v>4608</v>
      </c>
      <c r="C62" s="63"/>
      <c r="D62" s="51">
        <v>4805</v>
      </c>
      <c r="E62" s="51"/>
      <c r="F62" s="51">
        <v>26</v>
      </c>
      <c r="G62" s="51"/>
      <c r="H62" s="51">
        <v>19</v>
      </c>
      <c r="I62" s="51"/>
      <c r="J62" s="51">
        <v>4061</v>
      </c>
      <c r="K62" s="51"/>
      <c r="L62" s="51">
        <v>4132</v>
      </c>
      <c r="M62" s="51"/>
      <c r="N62" s="51">
        <v>521</v>
      </c>
      <c r="O62" s="51"/>
      <c r="P62" s="51">
        <v>654</v>
      </c>
    </row>
    <row r="63" spans="1:16" ht="12.75" customHeight="1">
      <c r="A63" s="63" t="s">
        <v>96</v>
      </c>
      <c r="B63" s="51">
        <v>18987</v>
      </c>
      <c r="C63" s="63"/>
      <c r="D63" s="51">
        <v>18233</v>
      </c>
      <c r="E63" s="51"/>
      <c r="F63" s="51">
        <v>154</v>
      </c>
      <c r="G63" s="51"/>
      <c r="H63" s="51">
        <v>175</v>
      </c>
      <c r="I63" s="51"/>
      <c r="J63" s="51">
        <v>16016</v>
      </c>
      <c r="K63" s="51"/>
      <c r="L63" s="51">
        <v>14898</v>
      </c>
      <c r="M63" s="51"/>
      <c r="N63" s="51">
        <v>2817</v>
      </c>
      <c r="O63" s="51"/>
      <c r="P63" s="51">
        <v>3160</v>
      </c>
    </row>
    <row r="64" spans="1:16" ht="6" customHeight="1">
      <c r="A64" s="63"/>
      <c r="B64" s="51"/>
      <c r="C64" s="63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1:16" ht="12.75" customHeight="1">
      <c r="A65" s="120" t="s">
        <v>97</v>
      </c>
      <c r="B65" s="49">
        <v>4868</v>
      </c>
      <c r="C65" s="63"/>
      <c r="D65" s="49">
        <v>4618</v>
      </c>
      <c r="E65" s="49"/>
      <c r="F65" s="49">
        <v>15</v>
      </c>
      <c r="G65" s="49"/>
      <c r="H65" s="49">
        <v>17</v>
      </c>
      <c r="I65" s="49"/>
      <c r="J65" s="49">
        <v>4014</v>
      </c>
      <c r="K65" s="49"/>
      <c r="L65" s="49">
        <v>3794</v>
      </c>
      <c r="M65" s="49"/>
      <c r="N65" s="49">
        <v>839</v>
      </c>
      <c r="O65" s="49"/>
      <c r="P65" s="49">
        <v>807</v>
      </c>
    </row>
    <row r="66" spans="1:16" ht="12.75" customHeight="1">
      <c r="A66" s="63" t="s">
        <v>98</v>
      </c>
      <c r="B66" s="51">
        <v>2823</v>
      </c>
      <c r="C66" s="63"/>
      <c r="D66" s="51">
        <v>2774</v>
      </c>
      <c r="E66" s="51"/>
      <c r="F66" s="51">
        <v>8</v>
      </c>
      <c r="G66" s="51"/>
      <c r="H66" s="51">
        <v>13</v>
      </c>
      <c r="I66" s="51"/>
      <c r="J66" s="51">
        <v>2266</v>
      </c>
      <c r="K66" s="51"/>
      <c r="L66" s="51">
        <v>2243</v>
      </c>
      <c r="M66" s="51"/>
      <c r="N66" s="51">
        <v>549</v>
      </c>
      <c r="O66" s="51"/>
      <c r="P66" s="51">
        <v>518</v>
      </c>
    </row>
    <row r="67" spans="1:16" ht="12.75" customHeight="1">
      <c r="A67" s="63" t="s">
        <v>99</v>
      </c>
      <c r="B67" s="51">
        <v>2045</v>
      </c>
      <c r="C67" s="63"/>
      <c r="D67" s="51">
        <v>1844</v>
      </c>
      <c r="E67" s="51"/>
      <c r="F67" s="51">
        <v>7</v>
      </c>
      <c r="G67" s="51"/>
      <c r="H67" s="51">
        <v>4</v>
      </c>
      <c r="I67" s="51"/>
      <c r="J67" s="51">
        <v>1748</v>
      </c>
      <c r="K67" s="51"/>
      <c r="L67" s="51">
        <v>1551</v>
      </c>
      <c r="M67" s="51"/>
      <c r="N67" s="51">
        <v>290</v>
      </c>
      <c r="O67" s="51"/>
      <c r="P67" s="51">
        <v>289</v>
      </c>
    </row>
    <row r="68" spans="1:16" ht="6" customHeight="1">
      <c r="A68" s="63"/>
      <c r="B68" s="51"/>
      <c r="C68" s="63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 customHeight="1">
      <c r="A69" s="120" t="s">
        <v>100</v>
      </c>
      <c r="B69" s="49">
        <v>22800</v>
      </c>
      <c r="C69" s="63"/>
      <c r="D69" s="49">
        <v>22318</v>
      </c>
      <c r="E69" s="49"/>
      <c r="F69" s="49">
        <v>137</v>
      </c>
      <c r="G69" s="49"/>
      <c r="H69" s="49">
        <v>178</v>
      </c>
      <c r="I69" s="49"/>
      <c r="J69" s="49">
        <v>15022</v>
      </c>
      <c r="K69" s="49"/>
      <c r="L69" s="49">
        <v>15028</v>
      </c>
      <c r="M69" s="49"/>
      <c r="N69" s="49">
        <v>7641</v>
      </c>
      <c r="O69" s="49"/>
      <c r="P69" s="49">
        <v>7112</v>
      </c>
    </row>
    <row r="70" spans="1:16" ht="12.75" customHeight="1">
      <c r="A70" s="63" t="s">
        <v>101</v>
      </c>
      <c r="B70" s="51">
        <v>8140</v>
      </c>
      <c r="C70" s="63"/>
      <c r="D70" s="51">
        <v>7873</v>
      </c>
      <c r="E70" s="51"/>
      <c r="F70" s="51">
        <v>57</v>
      </c>
      <c r="G70" s="51"/>
      <c r="H70" s="51">
        <v>62</v>
      </c>
      <c r="I70" s="51"/>
      <c r="J70" s="51">
        <v>5059</v>
      </c>
      <c r="K70" s="51"/>
      <c r="L70" s="51">
        <v>5121</v>
      </c>
      <c r="M70" s="51"/>
      <c r="N70" s="51">
        <v>3024</v>
      </c>
      <c r="O70" s="51"/>
      <c r="P70" s="51">
        <v>2690</v>
      </c>
    </row>
    <row r="71" spans="1:16" ht="12.75" customHeight="1">
      <c r="A71" s="63" t="s">
        <v>102</v>
      </c>
      <c r="B71" s="51">
        <v>2747</v>
      </c>
      <c r="C71" s="63"/>
      <c r="D71" s="51">
        <v>2626</v>
      </c>
      <c r="E71" s="51"/>
      <c r="F71" s="51">
        <v>25</v>
      </c>
      <c r="G71" s="51"/>
      <c r="H71" s="51">
        <v>40</v>
      </c>
      <c r="I71" s="51"/>
      <c r="J71" s="51">
        <v>1941</v>
      </c>
      <c r="K71" s="51"/>
      <c r="L71" s="51">
        <v>1855</v>
      </c>
      <c r="M71" s="51"/>
      <c r="N71" s="51">
        <v>781</v>
      </c>
      <c r="O71" s="51"/>
      <c r="P71" s="51">
        <v>731</v>
      </c>
    </row>
    <row r="72" spans="1:16" ht="12.75" customHeight="1">
      <c r="A72" s="63" t="s">
        <v>103</v>
      </c>
      <c r="B72" s="51">
        <v>3383</v>
      </c>
      <c r="C72" s="63"/>
      <c r="D72" s="51">
        <v>3186</v>
      </c>
      <c r="E72" s="51"/>
      <c r="F72" s="51">
        <v>10</v>
      </c>
      <c r="G72" s="51"/>
      <c r="H72" s="51">
        <v>7</v>
      </c>
      <c r="I72" s="51"/>
      <c r="J72" s="51">
        <v>1907</v>
      </c>
      <c r="K72" s="51"/>
      <c r="L72" s="51">
        <v>1750</v>
      </c>
      <c r="M72" s="51"/>
      <c r="N72" s="51">
        <v>1466</v>
      </c>
      <c r="O72" s="51"/>
      <c r="P72" s="51">
        <v>1429</v>
      </c>
    </row>
    <row r="73" spans="1:16" ht="12.75" customHeight="1">
      <c r="A73" s="63" t="s">
        <v>104</v>
      </c>
      <c r="B73" s="51">
        <v>8530</v>
      </c>
      <c r="C73" s="63"/>
      <c r="D73" s="51">
        <v>8633</v>
      </c>
      <c r="E73" s="51"/>
      <c r="F73" s="51">
        <v>45</v>
      </c>
      <c r="G73" s="51"/>
      <c r="H73" s="51">
        <v>69</v>
      </c>
      <c r="I73" s="51"/>
      <c r="J73" s="51">
        <v>6115</v>
      </c>
      <c r="K73" s="51"/>
      <c r="L73" s="51">
        <v>6302</v>
      </c>
      <c r="M73" s="51"/>
      <c r="N73" s="51">
        <v>2370</v>
      </c>
      <c r="O73" s="51"/>
      <c r="P73" s="51">
        <v>2262</v>
      </c>
    </row>
    <row r="74" spans="1:16" ht="6" customHeight="1">
      <c r="A74" s="63"/>
      <c r="B74" s="51"/>
      <c r="C74" s="63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 customHeight="1">
      <c r="A75" s="120" t="s">
        <v>105</v>
      </c>
      <c r="B75" s="49">
        <v>49818</v>
      </c>
      <c r="C75" s="63"/>
      <c r="D75" s="49">
        <v>52116</v>
      </c>
      <c r="E75" s="49"/>
      <c r="F75" s="49">
        <v>289</v>
      </c>
      <c r="G75" s="49"/>
      <c r="H75" s="49">
        <v>289</v>
      </c>
      <c r="I75" s="49"/>
      <c r="J75" s="49">
        <v>44597</v>
      </c>
      <c r="K75" s="49"/>
      <c r="L75" s="49">
        <v>46019</v>
      </c>
      <c r="M75" s="49"/>
      <c r="N75" s="49">
        <v>4932</v>
      </c>
      <c r="O75" s="49"/>
      <c r="P75" s="49">
        <v>5808</v>
      </c>
    </row>
    <row r="76" spans="1:16" ht="6" customHeight="1">
      <c r="A76" s="63"/>
      <c r="B76" s="51"/>
      <c r="C76" s="63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 customHeight="1">
      <c r="A77" s="120" t="s">
        <v>106</v>
      </c>
      <c r="B77" s="49">
        <v>13085</v>
      </c>
      <c r="C77" s="63"/>
      <c r="D77" s="49">
        <v>12147</v>
      </c>
      <c r="E77" s="49"/>
      <c r="F77" s="49">
        <v>35</v>
      </c>
      <c r="G77" s="49"/>
      <c r="H77" s="49">
        <v>45</v>
      </c>
      <c r="I77" s="49"/>
      <c r="J77" s="49">
        <v>11168</v>
      </c>
      <c r="K77" s="49"/>
      <c r="L77" s="49">
        <v>10070</v>
      </c>
      <c r="M77" s="49"/>
      <c r="N77" s="49">
        <v>1882</v>
      </c>
      <c r="O77" s="49"/>
      <c r="P77" s="49">
        <v>2032</v>
      </c>
    </row>
    <row r="78" spans="1:16" ht="6" customHeight="1">
      <c r="A78" s="63"/>
      <c r="B78" s="51"/>
      <c r="C78" s="63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 customHeight="1">
      <c r="A79" s="120" t="s">
        <v>107</v>
      </c>
      <c r="B79" s="49">
        <v>3549</v>
      </c>
      <c r="C79" s="63"/>
      <c r="D79" s="49">
        <v>3332</v>
      </c>
      <c r="E79" s="49"/>
      <c r="F79" s="49">
        <v>46</v>
      </c>
      <c r="G79" s="49"/>
      <c r="H79" s="49">
        <v>53</v>
      </c>
      <c r="I79" s="49"/>
      <c r="J79" s="49">
        <v>2552</v>
      </c>
      <c r="K79" s="49"/>
      <c r="L79" s="49">
        <v>2318</v>
      </c>
      <c r="M79" s="49"/>
      <c r="N79" s="49">
        <v>951</v>
      </c>
      <c r="O79" s="49"/>
      <c r="P79" s="49">
        <v>961</v>
      </c>
    </row>
    <row r="80" spans="1:16" ht="6" customHeight="1">
      <c r="A80" s="63"/>
      <c r="B80" s="51"/>
      <c r="C80" s="63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 customHeight="1">
      <c r="A81" s="120" t="s">
        <v>108</v>
      </c>
      <c r="B81" s="49">
        <v>16341</v>
      </c>
      <c r="C81" s="63"/>
      <c r="D81" s="49">
        <v>16825</v>
      </c>
      <c r="E81" s="49"/>
      <c r="F81" s="49">
        <v>143</v>
      </c>
      <c r="G81" s="49"/>
      <c r="H81" s="49">
        <v>199</v>
      </c>
      <c r="I81" s="49"/>
      <c r="J81" s="49">
        <v>12290</v>
      </c>
      <c r="K81" s="49"/>
      <c r="L81" s="49">
        <v>12934</v>
      </c>
      <c r="M81" s="49"/>
      <c r="N81" s="49">
        <v>3908</v>
      </c>
      <c r="O81" s="49"/>
      <c r="P81" s="49">
        <v>3692</v>
      </c>
    </row>
    <row r="82" spans="1:16" ht="12.75" customHeight="1">
      <c r="A82" s="63" t="s">
        <v>109</v>
      </c>
      <c r="B82" s="51">
        <v>3163</v>
      </c>
      <c r="C82" s="63"/>
      <c r="D82" s="51">
        <v>3598</v>
      </c>
      <c r="E82" s="51"/>
      <c r="F82" s="51">
        <v>29</v>
      </c>
      <c r="G82" s="51"/>
      <c r="H82" s="51">
        <v>47</v>
      </c>
      <c r="I82" s="51"/>
      <c r="J82" s="51">
        <v>2544</v>
      </c>
      <c r="K82" s="51"/>
      <c r="L82" s="51">
        <v>2916</v>
      </c>
      <c r="M82" s="51"/>
      <c r="N82" s="51">
        <v>590</v>
      </c>
      <c r="O82" s="51"/>
      <c r="P82" s="51">
        <v>635</v>
      </c>
    </row>
    <row r="83" spans="1:16" ht="12.75" customHeight="1">
      <c r="A83" s="63" t="s">
        <v>110</v>
      </c>
      <c r="B83" s="51">
        <v>4098</v>
      </c>
      <c r="C83" s="63"/>
      <c r="D83" s="51">
        <v>3951</v>
      </c>
      <c r="E83" s="51"/>
      <c r="F83" s="51">
        <v>23</v>
      </c>
      <c r="G83" s="51"/>
      <c r="H83" s="51">
        <v>26</v>
      </c>
      <c r="I83" s="51"/>
      <c r="J83" s="51">
        <v>2579</v>
      </c>
      <c r="K83" s="51"/>
      <c r="L83" s="51">
        <v>2536</v>
      </c>
      <c r="M83" s="51"/>
      <c r="N83" s="51">
        <v>1496</v>
      </c>
      <c r="O83" s="51"/>
      <c r="P83" s="51">
        <v>1389</v>
      </c>
    </row>
    <row r="84" spans="1:16" ht="12.75" customHeight="1">
      <c r="A84" s="63" t="s">
        <v>111</v>
      </c>
      <c r="B84" s="51">
        <v>9080</v>
      </c>
      <c r="C84" s="63"/>
      <c r="D84" s="51">
        <v>9276</v>
      </c>
      <c r="E84" s="51"/>
      <c r="F84" s="51">
        <v>91</v>
      </c>
      <c r="G84" s="51"/>
      <c r="H84" s="51">
        <v>126</v>
      </c>
      <c r="I84" s="51"/>
      <c r="J84" s="51">
        <v>7167</v>
      </c>
      <c r="K84" s="51"/>
      <c r="L84" s="51">
        <v>7482</v>
      </c>
      <c r="M84" s="51"/>
      <c r="N84" s="51">
        <v>1822</v>
      </c>
      <c r="O84" s="51"/>
      <c r="P84" s="51">
        <v>1668</v>
      </c>
    </row>
    <row r="85" spans="1:16" ht="6" customHeight="1">
      <c r="A85" s="63"/>
      <c r="B85" s="51"/>
      <c r="C85" s="63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 customHeight="1">
      <c r="A86" s="120" t="s">
        <v>112</v>
      </c>
      <c r="B86" s="49">
        <v>3181</v>
      </c>
      <c r="C86" s="63"/>
      <c r="D86" s="49">
        <v>3430</v>
      </c>
      <c r="E86" s="49"/>
      <c r="F86" s="49">
        <v>35</v>
      </c>
      <c r="G86" s="49"/>
      <c r="H86" s="49">
        <v>43</v>
      </c>
      <c r="I86" s="49"/>
      <c r="J86" s="49">
        <v>2727</v>
      </c>
      <c r="K86" s="49"/>
      <c r="L86" s="49">
        <v>2867</v>
      </c>
      <c r="M86" s="49"/>
      <c r="N86" s="49">
        <v>419</v>
      </c>
      <c r="O86" s="49"/>
      <c r="P86" s="49">
        <v>520</v>
      </c>
    </row>
    <row r="87" spans="1:16" ht="6" customHeight="1">
      <c r="A87" s="63"/>
      <c r="B87" s="51"/>
      <c r="C87" s="63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 customHeight="1">
      <c r="A88" s="63" t="s">
        <v>113</v>
      </c>
      <c r="B88" s="51">
        <v>587</v>
      </c>
      <c r="C88" s="63"/>
      <c r="D88" s="51">
        <v>505</v>
      </c>
      <c r="E88" s="51"/>
      <c r="F88" s="51">
        <v>21</v>
      </c>
      <c r="G88" s="51"/>
      <c r="H88" s="51">
        <v>16</v>
      </c>
      <c r="I88" s="51"/>
      <c r="J88" s="51">
        <v>512</v>
      </c>
      <c r="K88" s="51"/>
      <c r="L88" s="51">
        <v>403</v>
      </c>
      <c r="M88" s="51"/>
      <c r="N88" s="51">
        <v>54</v>
      </c>
      <c r="O88" s="51"/>
      <c r="P88" s="51">
        <v>86</v>
      </c>
    </row>
    <row r="89" spans="1:16" ht="12.75" customHeight="1">
      <c r="A89" s="63" t="s">
        <v>114</v>
      </c>
      <c r="B89" s="51">
        <v>426</v>
      </c>
      <c r="C89" s="63"/>
      <c r="D89" s="51">
        <v>447</v>
      </c>
      <c r="E89" s="51"/>
      <c r="F89" s="51">
        <v>6</v>
      </c>
      <c r="G89" s="51"/>
      <c r="H89" s="51">
        <v>5</v>
      </c>
      <c r="I89" s="51"/>
      <c r="J89" s="51">
        <v>329</v>
      </c>
      <c r="K89" s="51"/>
      <c r="L89" s="51">
        <v>348</v>
      </c>
      <c r="M89" s="51"/>
      <c r="N89" s="51">
        <v>91</v>
      </c>
      <c r="O89" s="51"/>
      <c r="P89" s="51">
        <v>94</v>
      </c>
    </row>
    <row r="90" ht="12.75" customHeight="1"/>
    <row r="91" spans="1:16" ht="12.75" customHeight="1">
      <c r="A91" s="222" t="s">
        <v>20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</row>
  </sheetData>
  <sheetProtection/>
  <mergeCells count="11">
    <mergeCell ref="M6:M8"/>
    <mergeCell ref="N6:P6"/>
    <mergeCell ref="K1:Q1"/>
    <mergeCell ref="A91:P91"/>
    <mergeCell ref="A1:D1"/>
    <mergeCell ref="J2:P4"/>
    <mergeCell ref="A6:A8"/>
    <mergeCell ref="B6:D6"/>
    <mergeCell ref="F6:H6"/>
    <mergeCell ref="I6:I8"/>
    <mergeCell ref="J6:L6"/>
  </mergeCells>
  <hyperlinks>
    <hyperlink ref="K1" location="Fuente!A1" display="Fuente"/>
    <hyperlink ref="K1:Q1" location="Inicio!A1" display="Volver Inicio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9"/>
  <sheetViews>
    <sheetView zoomScalePageLayoutView="0" workbookViewId="0" topLeftCell="A1">
      <selection activeCell="A1" sqref="A1:D1"/>
    </sheetView>
  </sheetViews>
  <sheetFormatPr defaultColWidth="8.421875" defaultRowHeight="12.75"/>
  <cols>
    <col min="1" max="1" width="27.421875" style="74" customWidth="1"/>
    <col min="2" max="2" width="8.57421875" style="59" customWidth="1"/>
    <col min="3" max="3" width="0.85546875" style="59" customWidth="1"/>
    <col min="4" max="4" width="8.140625" style="59" customWidth="1"/>
    <col min="5" max="5" width="0.9921875" style="59" customWidth="1"/>
    <col min="6" max="6" width="7.57421875" style="59" customWidth="1"/>
    <col min="7" max="7" width="0.85546875" style="59" customWidth="1"/>
    <col min="8" max="8" width="8.28125" style="59" customWidth="1"/>
    <col min="9" max="9" width="0.9921875" style="59" customWidth="1"/>
    <col min="10" max="10" width="7.57421875" style="59" customWidth="1"/>
    <col min="11" max="11" width="0.85546875" style="59" customWidth="1"/>
    <col min="12" max="12" width="7.57421875" style="59" customWidth="1"/>
    <col min="13" max="13" width="0.9921875" style="31" customWidth="1"/>
    <col min="14" max="14" width="7.57421875" style="59" customWidth="1"/>
    <col min="15" max="15" width="0.85546875" style="59" customWidth="1"/>
    <col min="16" max="16" width="7.7109375" style="59" customWidth="1"/>
    <col min="17" max="17" width="0.9921875" style="59" customWidth="1"/>
    <col min="18" max="18" width="7.57421875" style="59" customWidth="1"/>
    <col min="19" max="19" width="0.85546875" style="59" customWidth="1"/>
    <col min="20" max="20" width="7.57421875" style="59" customWidth="1"/>
    <col min="21" max="21" width="0.9921875" style="59" customWidth="1"/>
    <col min="22" max="22" width="7.57421875" style="59" customWidth="1"/>
    <col min="23" max="23" width="0.85546875" style="59" customWidth="1"/>
    <col min="24" max="24" width="7.57421875" style="59" customWidth="1"/>
    <col min="25" max="25" width="0.9921875" style="59" customWidth="1"/>
    <col min="26" max="26" width="7.7109375" style="59" customWidth="1"/>
    <col min="27" max="27" width="0.9921875" style="59" customWidth="1"/>
    <col min="28" max="28" width="14.8515625" style="59" customWidth="1"/>
    <col min="29" max="16384" width="8.421875" style="59" customWidth="1"/>
  </cols>
  <sheetData>
    <row r="1" spans="1:21" ht="16.5" customHeight="1">
      <c r="A1" s="207" t="s">
        <v>0</v>
      </c>
      <c r="B1" s="197"/>
      <c r="C1" s="197"/>
      <c r="D1" s="197"/>
      <c r="E1" s="35"/>
      <c r="F1" s="35"/>
      <c r="G1" s="35"/>
      <c r="H1" s="58"/>
      <c r="I1" s="58"/>
      <c r="J1" s="58"/>
      <c r="K1" s="58"/>
      <c r="L1" s="58"/>
      <c r="M1" s="60" t="s">
        <v>115</v>
      </c>
      <c r="N1" s="58"/>
      <c r="O1" s="182" t="s">
        <v>130</v>
      </c>
      <c r="P1" s="182"/>
      <c r="Q1" s="182"/>
      <c r="R1" s="182"/>
      <c r="S1" s="182"/>
      <c r="T1" s="182"/>
      <c r="U1" s="182"/>
    </row>
    <row r="2" spans="1:21" ht="16.5" customHeight="1">
      <c r="A2" s="63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96" t="s">
        <v>116</v>
      </c>
      <c r="N2" s="185"/>
      <c r="O2" s="185"/>
      <c r="P2" s="185"/>
      <c r="Q2" s="185"/>
      <c r="R2" s="185"/>
      <c r="S2" s="185"/>
      <c r="T2" s="185"/>
      <c r="U2" s="185"/>
    </row>
    <row r="3" spans="1:21" ht="16.5" customHeight="1">
      <c r="A3" s="63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85"/>
      <c r="N3" s="185"/>
      <c r="O3" s="185"/>
      <c r="P3" s="185"/>
      <c r="Q3" s="185"/>
      <c r="R3" s="185"/>
      <c r="S3" s="185"/>
      <c r="T3" s="185"/>
      <c r="U3" s="185"/>
    </row>
    <row r="4" spans="1:21" ht="16.5" customHeight="1">
      <c r="A4" s="6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185"/>
      <c r="N4" s="185"/>
      <c r="O4" s="185"/>
      <c r="P4" s="185"/>
      <c r="Q4" s="185"/>
      <c r="R4" s="185"/>
      <c r="S4" s="185"/>
      <c r="T4" s="185"/>
      <c r="U4" s="185"/>
    </row>
    <row r="5" spans="1:28" ht="13.5" thickBot="1">
      <c r="A5" s="37"/>
      <c r="B5" s="121"/>
      <c r="C5" s="121"/>
      <c r="D5" s="122"/>
      <c r="E5" s="122"/>
      <c r="F5" s="122"/>
      <c r="G5" s="122"/>
      <c r="H5" s="122"/>
      <c r="I5" s="122"/>
      <c r="J5" s="122"/>
      <c r="K5" s="122"/>
      <c r="L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</row>
    <row r="6" spans="1:28" ht="49.5" customHeight="1" thickBot="1">
      <c r="A6" s="208"/>
      <c r="B6" s="201" t="s">
        <v>47</v>
      </c>
      <c r="C6" s="201"/>
      <c r="D6" s="201"/>
      <c r="E6" s="203"/>
      <c r="F6" s="231" t="s">
        <v>117</v>
      </c>
      <c r="G6" s="231"/>
      <c r="H6" s="231"/>
      <c r="I6" s="205"/>
      <c r="J6" s="231" t="s">
        <v>118</v>
      </c>
      <c r="K6" s="231"/>
      <c r="L6" s="231"/>
      <c r="M6" s="234"/>
      <c r="N6" s="231" t="s">
        <v>119</v>
      </c>
      <c r="O6" s="231"/>
      <c r="P6" s="231"/>
      <c r="Q6" s="203"/>
      <c r="R6" s="231" t="s">
        <v>120</v>
      </c>
      <c r="S6" s="231"/>
      <c r="T6" s="231"/>
      <c r="U6" s="203"/>
      <c r="V6" s="231" t="s">
        <v>121</v>
      </c>
      <c r="W6" s="231"/>
      <c r="X6" s="231"/>
      <c r="Y6" s="232">
        <v>335</v>
      </c>
      <c r="Z6" s="231" t="s">
        <v>122</v>
      </c>
      <c r="AA6" s="231"/>
      <c r="AB6" s="231"/>
    </row>
    <row r="7" spans="1:28" ht="16.5" customHeight="1">
      <c r="A7" s="208"/>
      <c r="B7" s="123">
        <v>2009</v>
      </c>
      <c r="C7" s="42"/>
      <c r="D7" s="123">
        <v>2010</v>
      </c>
      <c r="E7" s="197"/>
      <c r="F7" s="123">
        <v>2009</v>
      </c>
      <c r="G7" s="42"/>
      <c r="H7" s="123">
        <v>2010</v>
      </c>
      <c r="I7" s="233"/>
      <c r="J7" s="123">
        <v>2009</v>
      </c>
      <c r="K7" s="42"/>
      <c r="L7" s="123">
        <v>2010</v>
      </c>
      <c r="M7" s="197"/>
      <c r="N7" s="123">
        <v>2009</v>
      </c>
      <c r="O7" s="42"/>
      <c r="P7" s="123">
        <v>2010</v>
      </c>
      <c r="Q7" s="197"/>
      <c r="R7" s="123">
        <v>2009</v>
      </c>
      <c r="S7" s="42"/>
      <c r="T7" s="123">
        <v>2010</v>
      </c>
      <c r="U7" s="197"/>
      <c r="V7" s="123">
        <v>2009</v>
      </c>
      <c r="W7" s="42"/>
      <c r="X7" s="123">
        <v>2010</v>
      </c>
      <c r="Y7" s="197"/>
      <c r="Z7" s="123">
        <v>2009</v>
      </c>
      <c r="AA7" s="42"/>
      <c r="AB7" s="123">
        <v>2010</v>
      </c>
    </row>
    <row r="8" spans="1:28" ht="8.25" customHeight="1">
      <c r="A8" s="208"/>
      <c r="B8" s="46"/>
      <c r="C8" s="46"/>
      <c r="D8" s="46"/>
      <c r="E8" s="197"/>
      <c r="F8" s="46"/>
      <c r="G8" s="46"/>
      <c r="H8" s="46"/>
      <c r="I8" s="233"/>
      <c r="J8" s="48"/>
      <c r="K8" s="48"/>
      <c r="L8" s="48"/>
      <c r="M8" s="197"/>
      <c r="N8" s="46"/>
      <c r="O8" s="46"/>
      <c r="P8" s="46"/>
      <c r="Q8" s="197"/>
      <c r="R8" s="46"/>
      <c r="S8" s="46"/>
      <c r="T8" s="46"/>
      <c r="U8" s="197"/>
      <c r="V8" s="46"/>
      <c r="W8" s="46"/>
      <c r="X8" s="58"/>
      <c r="Y8" s="197"/>
      <c r="Z8" s="46"/>
      <c r="AA8" s="46"/>
      <c r="AB8" s="46"/>
    </row>
    <row r="9" spans="1:28" s="125" customFormat="1" ht="16.5" customHeight="1">
      <c r="A9" s="21" t="s">
        <v>47</v>
      </c>
      <c r="B9" s="124">
        <v>125202</v>
      </c>
      <c r="C9" s="124"/>
      <c r="D9" s="124">
        <v>105299</v>
      </c>
      <c r="E9" s="197"/>
      <c r="F9" s="124">
        <v>45402</v>
      </c>
      <c r="G9" s="124"/>
      <c r="H9" s="124">
        <f>H11+H21+H26+H28+H30+H34+H36+H43+H54+H60+H65+H69+H75+H77+H79+H81+H86+H88+H89</f>
        <v>36369</v>
      </c>
      <c r="I9" s="233"/>
      <c r="J9" s="124">
        <v>4956</v>
      </c>
      <c r="K9" s="124"/>
      <c r="L9" s="124">
        <f>L11+L21+L26+L28+L30+L34+L36+L43+L54+L60+L65+L69+L75+L77+L79+L81+L86+L88+L89</f>
        <v>4227</v>
      </c>
      <c r="M9" s="197"/>
      <c r="N9" s="124">
        <v>13419</v>
      </c>
      <c r="O9" s="124"/>
      <c r="P9" s="124">
        <f>P11+P21+P26+P28+P30+P34+P36+P43+P54+P60+P65+P69+P75+P77+P79+P81+P86+P88+P89</f>
        <v>12878</v>
      </c>
      <c r="Q9" s="197"/>
      <c r="R9" s="124">
        <v>28606</v>
      </c>
      <c r="S9" s="124"/>
      <c r="T9" s="124">
        <f>T11+T21+T26+T28+T30+T34+T36+T43+T54+T60+T65+T69+T75+T77+T79+T81+T86+T88+T89</f>
        <v>26252</v>
      </c>
      <c r="U9" s="197"/>
      <c r="V9" s="124">
        <v>23491</v>
      </c>
      <c r="W9" s="124"/>
      <c r="X9" s="124">
        <f>X11+X21+X26+X28+X30+X34+X36+X43+X54+X60+X65+X69+X75+X77+X79+X81+X86+X88+X89</f>
        <v>20400</v>
      </c>
      <c r="Y9" s="197"/>
      <c r="Z9" s="124">
        <v>9328</v>
      </c>
      <c r="AA9" s="124"/>
      <c r="AB9" s="124">
        <v>5173</v>
      </c>
    </row>
    <row r="10" spans="1:28" ht="5.25" customHeight="1">
      <c r="A10" s="38"/>
      <c r="B10" s="51"/>
      <c r="C10" s="51"/>
      <c r="D10" s="51"/>
      <c r="E10" s="197"/>
      <c r="F10" s="51"/>
      <c r="G10" s="51"/>
      <c r="H10" s="51"/>
      <c r="I10" s="233"/>
      <c r="J10" s="51"/>
      <c r="K10" s="51"/>
      <c r="L10" s="51"/>
      <c r="M10" s="197"/>
      <c r="N10" s="51"/>
      <c r="O10" s="51"/>
      <c r="P10" s="51"/>
      <c r="Q10" s="197"/>
      <c r="R10" s="51"/>
      <c r="S10" s="51"/>
      <c r="T10" s="51"/>
      <c r="U10" s="197"/>
      <c r="V10" s="51"/>
      <c r="W10" s="51"/>
      <c r="X10" s="51"/>
      <c r="Y10" s="197"/>
      <c r="Z10" s="51"/>
      <c r="AA10" s="51"/>
      <c r="AB10" s="51"/>
    </row>
    <row r="11" spans="1:28" s="125" customFormat="1" ht="12.75" customHeight="1">
      <c r="A11" s="21" t="s">
        <v>52</v>
      </c>
      <c r="B11" s="124">
        <v>20288</v>
      </c>
      <c r="C11" s="124"/>
      <c r="D11" s="124">
        <v>16201</v>
      </c>
      <c r="E11" s="197"/>
      <c r="F11" s="124">
        <v>7795</v>
      </c>
      <c r="G11" s="124"/>
      <c r="H11" s="124">
        <f>SUM(H12:H19)</f>
        <v>5731</v>
      </c>
      <c r="I11" s="233"/>
      <c r="J11" s="124">
        <v>999</v>
      </c>
      <c r="K11" s="124"/>
      <c r="L11" s="124">
        <f>SUM(L12:L19)</f>
        <v>661</v>
      </c>
      <c r="M11" s="197"/>
      <c r="N11" s="124">
        <v>2079</v>
      </c>
      <c r="O11" s="124"/>
      <c r="P11" s="124">
        <f>SUM(P12:P19)</f>
        <v>2032</v>
      </c>
      <c r="Q11" s="197"/>
      <c r="R11" s="124">
        <v>5151</v>
      </c>
      <c r="S11" s="124"/>
      <c r="T11" s="124">
        <f>SUM(T12:T19)</f>
        <v>4366</v>
      </c>
      <c r="U11" s="197"/>
      <c r="V11" s="124">
        <v>2657</v>
      </c>
      <c r="W11" s="124"/>
      <c r="X11" s="124">
        <f>SUM(X12:X19)</f>
        <v>2439</v>
      </c>
      <c r="Y11" s="197"/>
      <c r="Z11" s="124">
        <v>1607</v>
      </c>
      <c r="AA11" s="124"/>
      <c r="AB11" s="124">
        <v>972</v>
      </c>
    </row>
    <row r="12" spans="1:28" ht="12.75" customHeight="1">
      <c r="A12" s="37" t="s">
        <v>53</v>
      </c>
      <c r="B12" s="51">
        <v>1942</v>
      </c>
      <c r="C12" s="51"/>
      <c r="D12" s="51">
        <v>2146</v>
      </c>
      <c r="E12" s="197"/>
      <c r="F12" s="58">
        <v>865</v>
      </c>
      <c r="G12" s="51"/>
      <c r="H12" s="51">
        <v>780</v>
      </c>
      <c r="I12" s="233"/>
      <c r="J12" s="51">
        <v>55</v>
      </c>
      <c r="K12" s="51"/>
      <c r="L12" s="51">
        <v>35</v>
      </c>
      <c r="M12" s="197"/>
      <c r="N12" s="51">
        <v>141</v>
      </c>
      <c r="O12" s="51"/>
      <c r="P12" s="51">
        <v>234</v>
      </c>
      <c r="Q12" s="197"/>
      <c r="R12" s="51">
        <v>625</v>
      </c>
      <c r="S12" s="51"/>
      <c r="T12" s="51">
        <v>721</v>
      </c>
      <c r="U12" s="197"/>
      <c r="V12" s="51">
        <v>235</v>
      </c>
      <c r="W12" s="51"/>
      <c r="X12" s="51">
        <v>326</v>
      </c>
      <c r="Y12" s="197"/>
      <c r="Z12" s="51">
        <v>21</v>
      </c>
      <c r="AA12" s="51"/>
      <c r="AB12" s="51">
        <v>50</v>
      </c>
    </row>
    <row r="13" spans="1:28" ht="12.75" customHeight="1">
      <c r="A13" s="37" t="s">
        <v>54</v>
      </c>
      <c r="B13" s="51">
        <v>2258</v>
      </c>
      <c r="C13" s="51"/>
      <c r="D13" s="51">
        <v>1728</v>
      </c>
      <c r="E13" s="197"/>
      <c r="F13" s="51">
        <v>976</v>
      </c>
      <c r="G13" s="51"/>
      <c r="H13" s="51">
        <v>714</v>
      </c>
      <c r="I13" s="233"/>
      <c r="J13" s="51">
        <v>116</v>
      </c>
      <c r="K13" s="51"/>
      <c r="L13" s="51">
        <v>42</v>
      </c>
      <c r="M13" s="197"/>
      <c r="N13" s="51">
        <v>270</v>
      </c>
      <c r="O13" s="51"/>
      <c r="P13" s="51">
        <v>228</v>
      </c>
      <c r="Q13" s="197"/>
      <c r="R13" s="51">
        <v>567</v>
      </c>
      <c r="S13" s="51"/>
      <c r="T13" s="51">
        <v>440</v>
      </c>
      <c r="U13" s="197"/>
      <c r="V13" s="51">
        <v>279</v>
      </c>
      <c r="W13" s="51"/>
      <c r="X13" s="51">
        <v>256</v>
      </c>
      <c r="Y13" s="197"/>
      <c r="Z13" s="51">
        <v>50</v>
      </c>
      <c r="AA13" s="51"/>
      <c r="AB13" s="51">
        <v>48</v>
      </c>
    </row>
    <row r="14" spans="1:28" ht="12.75" customHeight="1">
      <c r="A14" s="37" t="s">
        <v>55</v>
      </c>
      <c r="B14" s="51">
        <v>1465</v>
      </c>
      <c r="C14" s="51"/>
      <c r="D14" s="51">
        <v>1153</v>
      </c>
      <c r="E14" s="197"/>
      <c r="F14" s="51">
        <v>537</v>
      </c>
      <c r="G14" s="51"/>
      <c r="H14" s="51">
        <v>368</v>
      </c>
      <c r="I14" s="233"/>
      <c r="J14" s="51">
        <v>16</v>
      </c>
      <c r="K14" s="51"/>
      <c r="L14" s="51">
        <v>26</v>
      </c>
      <c r="M14" s="197"/>
      <c r="N14" s="51">
        <v>157</v>
      </c>
      <c r="O14" s="51"/>
      <c r="P14" s="51">
        <v>158</v>
      </c>
      <c r="Q14" s="197"/>
      <c r="R14" s="51">
        <v>349</v>
      </c>
      <c r="S14" s="51"/>
      <c r="T14" s="51">
        <v>296</v>
      </c>
      <c r="U14" s="197"/>
      <c r="V14" s="51">
        <v>112</v>
      </c>
      <c r="W14" s="51"/>
      <c r="X14" s="51">
        <v>108</v>
      </c>
      <c r="Y14" s="197"/>
      <c r="Z14" s="51">
        <v>294</v>
      </c>
      <c r="AA14" s="51"/>
      <c r="AB14" s="51">
        <v>197</v>
      </c>
    </row>
    <row r="15" spans="1:28" ht="12.75" customHeight="1">
      <c r="A15" s="37" t="s">
        <v>56</v>
      </c>
      <c r="B15" s="51">
        <v>2921</v>
      </c>
      <c r="C15" s="51"/>
      <c r="D15" s="51">
        <v>1913</v>
      </c>
      <c r="E15" s="197"/>
      <c r="F15" s="51">
        <v>1218</v>
      </c>
      <c r="G15" s="51"/>
      <c r="H15" s="51">
        <v>664</v>
      </c>
      <c r="I15" s="233"/>
      <c r="J15" s="51">
        <v>189</v>
      </c>
      <c r="K15" s="51"/>
      <c r="L15" s="51">
        <v>96</v>
      </c>
      <c r="M15" s="197"/>
      <c r="N15" s="51">
        <v>307</v>
      </c>
      <c r="O15" s="51"/>
      <c r="P15" s="51">
        <v>271</v>
      </c>
      <c r="Q15" s="197"/>
      <c r="R15" s="51">
        <v>790</v>
      </c>
      <c r="S15" s="51"/>
      <c r="T15" s="51">
        <v>532</v>
      </c>
      <c r="U15" s="197"/>
      <c r="V15" s="51">
        <v>312</v>
      </c>
      <c r="W15" s="51"/>
      <c r="X15" s="51">
        <v>276</v>
      </c>
      <c r="Y15" s="197"/>
      <c r="Z15" s="51">
        <v>105</v>
      </c>
      <c r="AA15" s="51"/>
      <c r="AB15" s="51">
        <v>74</v>
      </c>
    </row>
    <row r="16" spans="1:28" ht="12.75" customHeight="1">
      <c r="A16" s="37" t="s">
        <v>57</v>
      </c>
      <c r="B16" s="51">
        <v>1253</v>
      </c>
      <c r="C16" s="51"/>
      <c r="D16" s="51">
        <v>1077</v>
      </c>
      <c r="E16" s="197"/>
      <c r="F16" s="51">
        <v>341</v>
      </c>
      <c r="G16" s="51"/>
      <c r="H16" s="51">
        <v>291</v>
      </c>
      <c r="I16" s="233"/>
      <c r="J16" s="51">
        <v>142</v>
      </c>
      <c r="K16" s="51"/>
      <c r="L16" s="51">
        <v>237</v>
      </c>
      <c r="M16" s="197"/>
      <c r="N16" s="51">
        <v>130</v>
      </c>
      <c r="O16" s="51"/>
      <c r="P16" s="51">
        <v>99</v>
      </c>
      <c r="Q16" s="197"/>
      <c r="R16" s="51">
        <v>187</v>
      </c>
      <c r="S16" s="51"/>
      <c r="T16" s="51">
        <v>227</v>
      </c>
      <c r="U16" s="197"/>
      <c r="V16" s="51">
        <v>138</v>
      </c>
      <c r="W16" s="51"/>
      <c r="X16" s="51">
        <v>138</v>
      </c>
      <c r="Y16" s="197"/>
      <c r="Z16" s="51">
        <v>315</v>
      </c>
      <c r="AA16" s="51"/>
      <c r="AB16" s="51">
        <v>85</v>
      </c>
    </row>
    <row r="17" spans="1:28" ht="12.75" customHeight="1">
      <c r="A17" s="37" t="s">
        <v>58</v>
      </c>
      <c r="B17" s="51">
        <v>1018</v>
      </c>
      <c r="C17" s="51"/>
      <c r="D17" s="51">
        <v>713</v>
      </c>
      <c r="E17" s="197"/>
      <c r="F17" s="51">
        <v>434</v>
      </c>
      <c r="G17" s="51"/>
      <c r="H17" s="51">
        <v>274</v>
      </c>
      <c r="I17" s="233"/>
      <c r="J17" s="51">
        <v>73</v>
      </c>
      <c r="K17" s="51"/>
      <c r="L17" s="51">
        <v>22</v>
      </c>
      <c r="M17" s="197"/>
      <c r="N17" s="51">
        <v>137</v>
      </c>
      <c r="O17" s="51"/>
      <c r="P17" s="51">
        <v>119</v>
      </c>
      <c r="Q17" s="197"/>
      <c r="R17" s="51">
        <v>220</v>
      </c>
      <c r="S17" s="51"/>
      <c r="T17" s="51">
        <v>189</v>
      </c>
      <c r="U17" s="197"/>
      <c r="V17" s="51">
        <v>116</v>
      </c>
      <c r="W17" s="51"/>
      <c r="X17" s="51">
        <v>90</v>
      </c>
      <c r="Y17" s="197"/>
      <c r="Z17" s="51">
        <v>38</v>
      </c>
      <c r="AA17" s="51"/>
      <c r="AB17" s="51">
        <v>19</v>
      </c>
    </row>
    <row r="18" spans="1:28" ht="12.75" customHeight="1">
      <c r="A18" s="37" t="s">
        <v>59</v>
      </c>
      <c r="B18" s="51">
        <v>4896</v>
      </c>
      <c r="C18" s="51"/>
      <c r="D18" s="51">
        <v>3711</v>
      </c>
      <c r="E18" s="197"/>
      <c r="F18" s="51">
        <v>1805</v>
      </c>
      <c r="G18" s="51"/>
      <c r="H18" s="51">
        <v>1310</v>
      </c>
      <c r="I18" s="233"/>
      <c r="J18" s="51">
        <v>290</v>
      </c>
      <c r="K18" s="51"/>
      <c r="L18" s="51">
        <v>91</v>
      </c>
      <c r="M18" s="197"/>
      <c r="N18" s="51">
        <v>470</v>
      </c>
      <c r="O18" s="51"/>
      <c r="P18" s="51">
        <v>435</v>
      </c>
      <c r="Q18" s="197"/>
      <c r="R18" s="51">
        <v>1246</v>
      </c>
      <c r="S18" s="51"/>
      <c r="T18" s="51">
        <v>1011</v>
      </c>
      <c r="U18" s="197"/>
      <c r="V18" s="51">
        <v>735</v>
      </c>
      <c r="W18" s="51"/>
      <c r="X18" s="51">
        <v>714</v>
      </c>
      <c r="Y18" s="197"/>
      <c r="Z18" s="51">
        <v>350</v>
      </c>
      <c r="AA18" s="51"/>
      <c r="AB18" s="51">
        <v>150</v>
      </c>
    </row>
    <row r="19" spans="1:28" ht="12.75" customHeight="1">
      <c r="A19" s="37" t="s">
        <v>60</v>
      </c>
      <c r="B19" s="51">
        <v>4535</v>
      </c>
      <c r="C19" s="51"/>
      <c r="D19" s="51">
        <v>3760</v>
      </c>
      <c r="E19" s="197"/>
      <c r="F19" s="51">
        <v>1619</v>
      </c>
      <c r="G19" s="51"/>
      <c r="H19" s="51">
        <v>1330</v>
      </c>
      <c r="I19" s="233"/>
      <c r="J19" s="51">
        <v>118</v>
      </c>
      <c r="K19" s="51"/>
      <c r="L19" s="51">
        <v>112</v>
      </c>
      <c r="M19" s="197"/>
      <c r="N19" s="51">
        <v>467</v>
      </c>
      <c r="O19" s="51"/>
      <c r="P19" s="51">
        <v>488</v>
      </c>
      <c r="Q19" s="197"/>
      <c r="R19" s="51">
        <v>1167</v>
      </c>
      <c r="S19" s="51"/>
      <c r="T19" s="51">
        <v>950</v>
      </c>
      <c r="U19" s="197"/>
      <c r="V19" s="51">
        <v>730</v>
      </c>
      <c r="W19" s="51"/>
      <c r="X19" s="51">
        <v>531</v>
      </c>
      <c r="Y19" s="197"/>
      <c r="Z19" s="51">
        <v>434</v>
      </c>
      <c r="AA19" s="51"/>
      <c r="AB19" s="51">
        <v>349</v>
      </c>
    </row>
    <row r="20" spans="1:28" ht="6" customHeight="1">
      <c r="A20" s="37"/>
      <c r="B20" s="51"/>
      <c r="C20" s="51"/>
      <c r="D20" s="51"/>
      <c r="E20" s="197"/>
      <c r="F20" s="51"/>
      <c r="G20" s="51"/>
      <c r="H20" s="51"/>
      <c r="I20" s="233"/>
      <c r="J20" s="51"/>
      <c r="K20" s="51"/>
      <c r="L20" s="51"/>
      <c r="M20" s="197"/>
      <c r="N20" s="51"/>
      <c r="O20" s="51"/>
      <c r="P20" s="51"/>
      <c r="Q20" s="197"/>
      <c r="R20" s="51"/>
      <c r="S20" s="51"/>
      <c r="T20" s="51"/>
      <c r="U20" s="197"/>
      <c r="V20" s="51"/>
      <c r="W20" s="51"/>
      <c r="X20" s="51"/>
      <c r="Y20" s="197"/>
      <c r="Z20" s="51"/>
      <c r="AA20" s="51"/>
      <c r="AB20" s="51"/>
    </row>
    <row r="21" spans="1:28" s="125" customFormat="1" ht="12.75" customHeight="1">
      <c r="A21" s="21" t="s">
        <v>61</v>
      </c>
      <c r="B21" s="124">
        <v>2736</v>
      </c>
      <c r="C21" s="124"/>
      <c r="D21" s="124">
        <v>2218</v>
      </c>
      <c r="E21" s="197"/>
      <c r="F21" s="124">
        <v>1034</v>
      </c>
      <c r="G21" s="124"/>
      <c r="H21" s="124">
        <f>H22+H23+H24</f>
        <v>776</v>
      </c>
      <c r="I21" s="233"/>
      <c r="J21" s="124">
        <v>68</v>
      </c>
      <c r="K21" s="124"/>
      <c r="L21" s="124">
        <f>L22+L23+L24</f>
        <v>54</v>
      </c>
      <c r="M21" s="197"/>
      <c r="N21" s="124">
        <v>188</v>
      </c>
      <c r="O21" s="124"/>
      <c r="P21" s="124">
        <f>P22+P23+P24</f>
        <v>175</v>
      </c>
      <c r="Q21" s="197"/>
      <c r="R21" s="124">
        <v>975</v>
      </c>
      <c r="S21" s="124"/>
      <c r="T21" s="124">
        <f>T22+T23+T24</f>
        <v>699</v>
      </c>
      <c r="U21" s="197"/>
      <c r="V21" s="124">
        <v>371</v>
      </c>
      <c r="W21" s="124"/>
      <c r="X21" s="124">
        <f>X22+X23+X24</f>
        <v>381</v>
      </c>
      <c r="Y21" s="197"/>
      <c r="Z21" s="124">
        <v>100</v>
      </c>
      <c r="AA21" s="124"/>
      <c r="AB21" s="124">
        <v>133</v>
      </c>
    </row>
    <row r="22" spans="1:28" ht="12.75" customHeight="1">
      <c r="A22" s="37" t="s">
        <v>62</v>
      </c>
      <c r="B22" s="51">
        <v>411</v>
      </c>
      <c r="C22" s="51"/>
      <c r="D22" s="51">
        <v>189</v>
      </c>
      <c r="E22" s="197"/>
      <c r="F22" s="51">
        <v>93</v>
      </c>
      <c r="G22" s="51"/>
      <c r="H22" s="51">
        <v>63</v>
      </c>
      <c r="I22" s="233"/>
      <c r="J22" s="51">
        <v>2</v>
      </c>
      <c r="K22" s="51"/>
      <c r="L22" s="51">
        <v>4</v>
      </c>
      <c r="M22" s="197"/>
      <c r="N22" s="51">
        <v>15</v>
      </c>
      <c r="O22" s="51"/>
      <c r="P22" s="51">
        <v>16</v>
      </c>
      <c r="Q22" s="197"/>
      <c r="R22" s="51">
        <v>255</v>
      </c>
      <c r="S22" s="51"/>
      <c r="T22" s="51">
        <v>65</v>
      </c>
      <c r="U22" s="197"/>
      <c r="V22" s="51">
        <v>42</v>
      </c>
      <c r="W22" s="51"/>
      <c r="X22" s="51">
        <v>30</v>
      </c>
      <c r="Y22" s="197"/>
      <c r="Z22" s="51">
        <v>4</v>
      </c>
      <c r="AA22" s="51"/>
      <c r="AB22" s="51">
        <v>11</v>
      </c>
    </row>
    <row r="23" spans="1:28" ht="12.75" customHeight="1">
      <c r="A23" s="37" t="s">
        <v>63</v>
      </c>
      <c r="B23" s="51">
        <v>92</v>
      </c>
      <c r="C23" s="51"/>
      <c r="D23" s="51">
        <v>100</v>
      </c>
      <c r="E23" s="197"/>
      <c r="F23" s="51">
        <v>9</v>
      </c>
      <c r="G23" s="51"/>
      <c r="H23" s="51">
        <v>23</v>
      </c>
      <c r="I23" s="233"/>
      <c r="J23" s="51">
        <v>4</v>
      </c>
      <c r="K23" s="51"/>
      <c r="L23" s="51">
        <v>1</v>
      </c>
      <c r="M23" s="197"/>
      <c r="N23" s="51">
        <v>10</v>
      </c>
      <c r="O23" s="51"/>
      <c r="P23" s="51">
        <v>10</v>
      </c>
      <c r="Q23" s="197"/>
      <c r="R23" s="51">
        <v>39</v>
      </c>
      <c r="S23" s="51"/>
      <c r="T23" s="51">
        <v>26</v>
      </c>
      <c r="U23" s="197"/>
      <c r="V23" s="51">
        <v>17</v>
      </c>
      <c r="W23" s="51"/>
      <c r="X23" s="51">
        <v>16</v>
      </c>
      <c r="Y23" s="197"/>
      <c r="Z23" s="51">
        <v>13</v>
      </c>
      <c r="AA23" s="51"/>
      <c r="AB23" s="51">
        <v>24</v>
      </c>
    </row>
    <row r="24" spans="1:28" ht="12.75" customHeight="1">
      <c r="A24" s="37" t="s">
        <v>64</v>
      </c>
      <c r="B24" s="51">
        <v>2233</v>
      </c>
      <c r="C24" s="51"/>
      <c r="D24" s="51">
        <v>1929</v>
      </c>
      <c r="E24" s="197"/>
      <c r="F24" s="51">
        <v>932</v>
      </c>
      <c r="G24" s="51"/>
      <c r="H24" s="51">
        <v>690</v>
      </c>
      <c r="I24" s="233"/>
      <c r="J24" s="51">
        <v>62</v>
      </c>
      <c r="K24" s="51"/>
      <c r="L24" s="51">
        <v>49</v>
      </c>
      <c r="M24" s="197"/>
      <c r="N24" s="51">
        <v>163</v>
      </c>
      <c r="O24" s="51"/>
      <c r="P24" s="51">
        <v>149</v>
      </c>
      <c r="Q24" s="197"/>
      <c r="R24" s="51">
        <v>681</v>
      </c>
      <c r="S24" s="51"/>
      <c r="T24" s="51">
        <v>608</v>
      </c>
      <c r="U24" s="197"/>
      <c r="V24" s="51">
        <v>312</v>
      </c>
      <c r="W24" s="51"/>
      <c r="X24" s="51">
        <v>335</v>
      </c>
      <c r="Y24" s="197"/>
      <c r="Z24" s="51">
        <v>83</v>
      </c>
      <c r="AA24" s="51"/>
      <c r="AB24" s="51">
        <v>98</v>
      </c>
    </row>
    <row r="25" spans="1:28" ht="6" customHeight="1">
      <c r="A25" s="37"/>
      <c r="B25" s="51"/>
      <c r="C25" s="51"/>
      <c r="D25" s="51"/>
      <c r="E25" s="197"/>
      <c r="F25" s="51"/>
      <c r="G25" s="51"/>
      <c r="H25" s="51"/>
      <c r="I25" s="233"/>
      <c r="J25" s="51"/>
      <c r="K25" s="51"/>
      <c r="L25" s="51"/>
      <c r="M25" s="197"/>
      <c r="N25" s="51"/>
      <c r="O25" s="51"/>
      <c r="P25" s="51"/>
      <c r="Q25" s="197"/>
      <c r="R25" s="51"/>
      <c r="S25" s="51"/>
      <c r="T25" s="51"/>
      <c r="U25" s="197"/>
      <c r="V25" s="51"/>
      <c r="W25" s="51"/>
      <c r="X25" s="51"/>
      <c r="Y25" s="197"/>
      <c r="Z25" s="51"/>
      <c r="AA25" s="51"/>
      <c r="AB25" s="51"/>
    </row>
    <row r="26" spans="1:28" s="125" customFormat="1" ht="12.75" customHeight="1">
      <c r="A26" s="21" t="s">
        <v>65</v>
      </c>
      <c r="B26" s="124">
        <v>2096</v>
      </c>
      <c r="C26" s="124"/>
      <c r="D26" s="124">
        <v>1978</v>
      </c>
      <c r="E26" s="197"/>
      <c r="F26" s="124">
        <v>780</v>
      </c>
      <c r="G26" s="124"/>
      <c r="H26" s="124">
        <v>681</v>
      </c>
      <c r="I26" s="233"/>
      <c r="J26" s="124">
        <v>176</v>
      </c>
      <c r="K26" s="124"/>
      <c r="L26" s="124">
        <v>171</v>
      </c>
      <c r="M26" s="197"/>
      <c r="N26" s="124">
        <v>454</v>
      </c>
      <c r="O26" s="124"/>
      <c r="P26" s="124">
        <v>382</v>
      </c>
      <c r="Q26" s="197"/>
      <c r="R26" s="124">
        <v>354</v>
      </c>
      <c r="S26" s="124"/>
      <c r="T26" s="124">
        <v>336</v>
      </c>
      <c r="U26" s="197"/>
      <c r="V26" s="124">
        <v>293</v>
      </c>
      <c r="W26" s="124"/>
      <c r="X26" s="124">
        <v>354</v>
      </c>
      <c r="Y26" s="197"/>
      <c r="Z26" s="124">
        <v>39</v>
      </c>
      <c r="AA26" s="124"/>
      <c r="AB26" s="124">
        <v>54</v>
      </c>
    </row>
    <row r="27" spans="1:28" ht="6" customHeight="1">
      <c r="A27" s="37"/>
      <c r="B27" s="51"/>
      <c r="C27" s="51"/>
      <c r="D27" s="51"/>
      <c r="E27" s="197"/>
      <c r="F27" s="51"/>
      <c r="G27" s="51"/>
      <c r="H27" s="51"/>
      <c r="I27" s="233"/>
      <c r="J27" s="51"/>
      <c r="K27" s="51"/>
      <c r="L27" s="51"/>
      <c r="M27" s="197"/>
      <c r="N27" s="51"/>
      <c r="O27" s="51"/>
      <c r="P27" s="51"/>
      <c r="Q27" s="197"/>
      <c r="R27" s="51"/>
      <c r="S27" s="51"/>
      <c r="T27" s="51"/>
      <c r="U27" s="197"/>
      <c r="V27" s="51"/>
      <c r="W27" s="51"/>
      <c r="X27" s="51"/>
      <c r="Y27" s="197"/>
      <c r="Z27" s="51"/>
      <c r="AA27" s="51"/>
      <c r="AB27" s="51"/>
    </row>
    <row r="28" spans="1:28" s="125" customFormat="1" ht="12.75" customHeight="1">
      <c r="A28" s="21" t="s">
        <v>66</v>
      </c>
      <c r="B28" s="124">
        <v>1996</v>
      </c>
      <c r="C28" s="124"/>
      <c r="D28" s="124">
        <v>2042</v>
      </c>
      <c r="E28" s="197"/>
      <c r="F28" s="124">
        <v>666</v>
      </c>
      <c r="G28" s="124"/>
      <c r="H28" s="124">
        <v>788</v>
      </c>
      <c r="I28" s="233"/>
      <c r="J28" s="124">
        <v>36</v>
      </c>
      <c r="K28" s="124"/>
      <c r="L28" s="124">
        <v>55</v>
      </c>
      <c r="M28" s="197"/>
      <c r="N28" s="124">
        <v>202</v>
      </c>
      <c r="O28" s="124"/>
      <c r="P28" s="124">
        <v>208</v>
      </c>
      <c r="Q28" s="197"/>
      <c r="R28" s="124">
        <v>569</v>
      </c>
      <c r="S28" s="124"/>
      <c r="T28" s="124">
        <v>630</v>
      </c>
      <c r="U28" s="197"/>
      <c r="V28" s="124">
        <v>481</v>
      </c>
      <c r="W28" s="124"/>
      <c r="X28" s="124">
        <v>350</v>
      </c>
      <c r="Y28" s="197"/>
      <c r="Z28" s="124">
        <v>42</v>
      </c>
      <c r="AA28" s="124"/>
      <c r="AB28" s="124">
        <v>11</v>
      </c>
    </row>
    <row r="29" spans="1:28" ht="6" customHeight="1">
      <c r="A29" s="38"/>
      <c r="B29" s="51"/>
      <c r="C29" s="51"/>
      <c r="D29" s="51"/>
      <c r="E29" s="197"/>
      <c r="F29" s="51"/>
      <c r="G29" s="51"/>
      <c r="H29" s="51"/>
      <c r="I29" s="233"/>
      <c r="J29" s="51"/>
      <c r="K29" s="51"/>
      <c r="L29" s="51"/>
      <c r="M29" s="197"/>
      <c r="N29" s="51"/>
      <c r="O29" s="51"/>
      <c r="P29" s="51"/>
      <c r="Q29" s="197"/>
      <c r="R29" s="51"/>
      <c r="S29" s="51"/>
      <c r="T29" s="51"/>
      <c r="U29" s="197"/>
      <c r="V29" s="51"/>
      <c r="W29" s="51"/>
      <c r="X29" s="51"/>
      <c r="Y29" s="197"/>
      <c r="Z29" s="51"/>
      <c r="AA29" s="51"/>
      <c r="AB29" s="51"/>
    </row>
    <row r="30" spans="1:28" s="125" customFormat="1" ht="12.75" customHeight="1">
      <c r="A30" s="21" t="s">
        <v>67</v>
      </c>
      <c r="B30" s="124">
        <v>8556</v>
      </c>
      <c r="C30" s="124"/>
      <c r="D30" s="124">
        <v>7611</v>
      </c>
      <c r="E30" s="197"/>
      <c r="F30" s="124">
        <v>3614</v>
      </c>
      <c r="G30" s="124"/>
      <c r="H30" s="124">
        <f>H31+H32</f>
        <v>2936</v>
      </c>
      <c r="I30" s="233"/>
      <c r="J30" s="124">
        <v>415</v>
      </c>
      <c r="K30" s="124"/>
      <c r="L30" s="124">
        <f>L31+L32</f>
        <v>336</v>
      </c>
      <c r="M30" s="197"/>
      <c r="N30" s="124">
        <v>876</v>
      </c>
      <c r="O30" s="124"/>
      <c r="P30" s="124">
        <f>P31+P32</f>
        <v>814</v>
      </c>
      <c r="Q30" s="197"/>
      <c r="R30" s="124">
        <v>1865</v>
      </c>
      <c r="S30" s="124"/>
      <c r="T30" s="124">
        <f>T31+T32</f>
        <v>1852</v>
      </c>
      <c r="U30" s="197"/>
      <c r="V30" s="124">
        <v>1514</v>
      </c>
      <c r="W30" s="124"/>
      <c r="X30" s="124">
        <f>X31+X32</f>
        <v>1434</v>
      </c>
      <c r="Y30" s="197"/>
      <c r="Z30" s="124">
        <v>272</v>
      </c>
      <c r="AA30" s="124"/>
      <c r="AB30" s="124">
        <v>239</v>
      </c>
    </row>
    <row r="31" spans="1:28" ht="12.75" customHeight="1">
      <c r="A31" s="37" t="s">
        <v>68</v>
      </c>
      <c r="B31" s="51">
        <v>5824</v>
      </c>
      <c r="C31" s="51"/>
      <c r="D31" s="51">
        <v>5050</v>
      </c>
      <c r="E31" s="197"/>
      <c r="F31" s="51">
        <v>2442</v>
      </c>
      <c r="G31" s="51"/>
      <c r="H31" s="51">
        <v>1783</v>
      </c>
      <c r="I31" s="233"/>
      <c r="J31" s="51">
        <v>178</v>
      </c>
      <c r="K31" s="51"/>
      <c r="L31" s="51">
        <v>164</v>
      </c>
      <c r="M31" s="197"/>
      <c r="N31" s="51">
        <v>574</v>
      </c>
      <c r="O31" s="51"/>
      <c r="P31" s="51">
        <v>551</v>
      </c>
      <c r="Q31" s="197"/>
      <c r="R31" s="51">
        <v>1344</v>
      </c>
      <c r="S31" s="51"/>
      <c r="T31" s="51">
        <v>1338</v>
      </c>
      <c r="U31" s="197"/>
      <c r="V31" s="51">
        <v>1098</v>
      </c>
      <c r="W31" s="51"/>
      <c r="X31" s="51">
        <v>1070</v>
      </c>
      <c r="Y31" s="197"/>
      <c r="Z31" s="51">
        <v>188</v>
      </c>
      <c r="AA31" s="51"/>
      <c r="AB31" s="51">
        <v>144</v>
      </c>
    </row>
    <row r="32" spans="1:28" ht="12.75" customHeight="1">
      <c r="A32" s="37" t="s">
        <v>69</v>
      </c>
      <c r="B32" s="51">
        <v>2732</v>
      </c>
      <c r="C32" s="51"/>
      <c r="D32" s="51">
        <v>2561</v>
      </c>
      <c r="E32" s="197"/>
      <c r="F32" s="51">
        <v>1172</v>
      </c>
      <c r="G32" s="51"/>
      <c r="H32" s="51">
        <v>1153</v>
      </c>
      <c r="I32" s="233"/>
      <c r="J32" s="51">
        <v>237</v>
      </c>
      <c r="K32" s="51"/>
      <c r="L32" s="51">
        <v>172</v>
      </c>
      <c r="M32" s="197"/>
      <c r="N32" s="51">
        <v>302</v>
      </c>
      <c r="O32" s="51"/>
      <c r="P32" s="51">
        <v>263</v>
      </c>
      <c r="Q32" s="197"/>
      <c r="R32" s="51">
        <v>521</v>
      </c>
      <c r="S32" s="51"/>
      <c r="T32" s="51">
        <v>514</v>
      </c>
      <c r="U32" s="197"/>
      <c r="V32" s="51">
        <v>416</v>
      </c>
      <c r="W32" s="51"/>
      <c r="X32" s="51">
        <v>364</v>
      </c>
      <c r="Y32" s="197"/>
      <c r="Z32" s="51">
        <v>84</v>
      </c>
      <c r="AA32" s="51"/>
      <c r="AB32" s="51">
        <v>95</v>
      </c>
    </row>
    <row r="33" spans="1:28" ht="6" customHeight="1">
      <c r="A33" s="37"/>
      <c r="B33" s="51"/>
      <c r="C33" s="51"/>
      <c r="D33" s="51"/>
      <c r="E33" s="197"/>
      <c r="F33" s="51"/>
      <c r="G33" s="51"/>
      <c r="H33" s="51"/>
      <c r="I33" s="233"/>
      <c r="J33" s="51"/>
      <c r="K33" s="51"/>
      <c r="L33" s="51"/>
      <c r="M33" s="197"/>
      <c r="N33" s="51"/>
      <c r="O33" s="51"/>
      <c r="P33" s="51"/>
      <c r="Q33" s="197"/>
      <c r="R33" s="51"/>
      <c r="S33" s="51"/>
      <c r="T33" s="51"/>
      <c r="U33" s="197"/>
      <c r="V33" s="51"/>
      <c r="W33" s="51"/>
      <c r="X33" s="51"/>
      <c r="Y33" s="197"/>
      <c r="Z33" s="51"/>
      <c r="AA33" s="51"/>
      <c r="AB33" s="51"/>
    </row>
    <row r="34" spans="1:28" s="125" customFormat="1" ht="12.75" customHeight="1">
      <c r="A34" s="21" t="s">
        <v>70</v>
      </c>
      <c r="B34" s="124">
        <v>1329</v>
      </c>
      <c r="C34" s="124"/>
      <c r="D34" s="124">
        <v>987</v>
      </c>
      <c r="E34" s="197"/>
      <c r="F34" s="124">
        <v>653</v>
      </c>
      <c r="G34" s="124"/>
      <c r="H34" s="124">
        <v>477</v>
      </c>
      <c r="I34" s="233"/>
      <c r="J34" s="124">
        <v>37</v>
      </c>
      <c r="K34" s="124"/>
      <c r="L34" s="124">
        <v>10</v>
      </c>
      <c r="M34" s="197"/>
      <c r="N34" s="124">
        <v>164</v>
      </c>
      <c r="O34" s="124"/>
      <c r="P34" s="124">
        <v>150</v>
      </c>
      <c r="Q34" s="197"/>
      <c r="R34" s="124">
        <v>227</v>
      </c>
      <c r="S34" s="124"/>
      <c r="T34" s="124">
        <v>155</v>
      </c>
      <c r="U34" s="197"/>
      <c r="V34" s="124">
        <v>218</v>
      </c>
      <c r="W34" s="124"/>
      <c r="X34" s="124">
        <v>181</v>
      </c>
      <c r="Y34" s="197"/>
      <c r="Z34" s="124">
        <v>30</v>
      </c>
      <c r="AA34" s="124"/>
      <c r="AB34" s="124">
        <v>14</v>
      </c>
    </row>
    <row r="35" spans="1:28" ht="6" customHeight="1">
      <c r="A35" s="37"/>
      <c r="B35" s="51"/>
      <c r="C35" s="51"/>
      <c r="D35" s="51"/>
      <c r="E35" s="197"/>
      <c r="F35" s="51"/>
      <c r="G35" s="51"/>
      <c r="H35" s="51"/>
      <c r="I35" s="233"/>
      <c r="J35" s="51"/>
      <c r="K35" s="51"/>
      <c r="L35" s="51"/>
      <c r="M35" s="197"/>
      <c r="N35" s="51"/>
      <c r="O35" s="51"/>
      <c r="P35" s="51"/>
      <c r="Q35" s="197"/>
      <c r="R35" s="51"/>
      <c r="S35" s="51"/>
      <c r="T35" s="51"/>
      <c r="U35" s="197"/>
      <c r="V35" s="51"/>
      <c r="W35" s="51"/>
      <c r="X35" s="51"/>
      <c r="Y35" s="197"/>
      <c r="Z35" s="51"/>
      <c r="AA35" s="51"/>
      <c r="AB35" s="51"/>
    </row>
    <row r="36" spans="1:28" s="125" customFormat="1" ht="12.75" customHeight="1">
      <c r="A36" s="21" t="s">
        <v>71</v>
      </c>
      <c r="B36" s="124">
        <v>4777</v>
      </c>
      <c r="C36" s="124"/>
      <c r="D36" s="124">
        <v>3319</v>
      </c>
      <c r="E36" s="197"/>
      <c r="F36" s="124">
        <v>2065</v>
      </c>
      <c r="G36" s="124"/>
      <c r="H36" s="124">
        <f>H37+H38+H39+H40+H41</f>
        <v>1171</v>
      </c>
      <c r="I36" s="233"/>
      <c r="J36" s="124">
        <v>235</v>
      </c>
      <c r="K36" s="124"/>
      <c r="L36" s="124">
        <f>L37+L38+L39+L40+L41</f>
        <v>66</v>
      </c>
      <c r="M36" s="197"/>
      <c r="N36" s="124">
        <v>444</v>
      </c>
      <c r="O36" s="124"/>
      <c r="P36" s="124">
        <f>P37+P38+P39+P40+P41</f>
        <v>395</v>
      </c>
      <c r="Q36" s="197"/>
      <c r="R36" s="124">
        <v>960</v>
      </c>
      <c r="S36" s="124"/>
      <c r="T36" s="124">
        <f>T37+T38+T39+T40+T41</f>
        <v>952</v>
      </c>
      <c r="U36" s="197"/>
      <c r="V36" s="124">
        <v>685</v>
      </c>
      <c r="W36" s="124"/>
      <c r="X36" s="124">
        <f>X37+X38+X39+X40+X41</f>
        <v>554</v>
      </c>
      <c r="Y36" s="197"/>
      <c r="Z36" s="124">
        <v>388</v>
      </c>
      <c r="AA36" s="124"/>
      <c r="AB36" s="124">
        <v>181</v>
      </c>
    </row>
    <row r="37" spans="1:28" ht="12.75" customHeight="1">
      <c r="A37" s="37" t="s">
        <v>72</v>
      </c>
      <c r="B37" s="51">
        <v>781</v>
      </c>
      <c r="C37" s="51"/>
      <c r="D37" s="51">
        <v>648</v>
      </c>
      <c r="E37" s="197"/>
      <c r="F37" s="51">
        <v>328</v>
      </c>
      <c r="G37" s="51"/>
      <c r="H37" s="51">
        <v>196</v>
      </c>
      <c r="I37" s="233"/>
      <c r="J37" s="51">
        <v>30</v>
      </c>
      <c r="K37" s="51"/>
      <c r="L37" s="51">
        <v>27</v>
      </c>
      <c r="M37" s="197"/>
      <c r="N37" s="51">
        <v>91</v>
      </c>
      <c r="O37" s="51"/>
      <c r="P37" s="51">
        <v>89</v>
      </c>
      <c r="Q37" s="197"/>
      <c r="R37" s="51">
        <v>139</v>
      </c>
      <c r="S37" s="51"/>
      <c r="T37" s="51">
        <v>116</v>
      </c>
      <c r="U37" s="197"/>
      <c r="V37" s="51">
        <v>159</v>
      </c>
      <c r="W37" s="51"/>
      <c r="X37" s="51">
        <v>130</v>
      </c>
      <c r="Y37" s="197"/>
      <c r="Z37" s="51">
        <v>34</v>
      </c>
      <c r="AA37" s="51"/>
      <c r="AB37" s="51">
        <v>90</v>
      </c>
    </row>
    <row r="38" spans="1:28" ht="12.75" customHeight="1">
      <c r="A38" s="37" t="s">
        <v>73</v>
      </c>
      <c r="B38" s="51">
        <v>1009</v>
      </c>
      <c r="C38" s="51"/>
      <c r="D38" s="51">
        <v>788</v>
      </c>
      <c r="E38" s="197"/>
      <c r="F38" s="51">
        <v>397</v>
      </c>
      <c r="G38" s="51"/>
      <c r="H38" s="51">
        <v>233</v>
      </c>
      <c r="I38" s="233"/>
      <c r="J38" s="51">
        <v>12</v>
      </c>
      <c r="K38" s="51"/>
      <c r="L38" s="51">
        <v>9</v>
      </c>
      <c r="M38" s="197"/>
      <c r="N38" s="51">
        <v>116</v>
      </c>
      <c r="O38" s="51"/>
      <c r="P38" s="51">
        <v>89</v>
      </c>
      <c r="Q38" s="197"/>
      <c r="R38" s="51">
        <v>222</v>
      </c>
      <c r="S38" s="51"/>
      <c r="T38" s="51">
        <v>279</v>
      </c>
      <c r="U38" s="197"/>
      <c r="V38" s="51">
        <v>129</v>
      </c>
      <c r="W38" s="51"/>
      <c r="X38" s="51">
        <v>118</v>
      </c>
      <c r="Y38" s="197"/>
      <c r="Z38" s="51">
        <v>133</v>
      </c>
      <c r="AA38" s="51"/>
      <c r="AB38" s="51">
        <v>60</v>
      </c>
    </row>
    <row r="39" spans="1:28" ht="12.75" customHeight="1">
      <c r="A39" s="37" t="s">
        <v>74</v>
      </c>
      <c r="B39" s="51">
        <v>261</v>
      </c>
      <c r="C39" s="51"/>
      <c r="D39" s="51">
        <v>306</v>
      </c>
      <c r="E39" s="197"/>
      <c r="F39" s="51">
        <v>74</v>
      </c>
      <c r="G39" s="51"/>
      <c r="H39" s="51">
        <v>84</v>
      </c>
      <c r="I39" s="233"/>
      <c r="J39" s="51">
        <v>3</v>
      </c>
      <c r="K39" s="51"/>
      <c r="L39" s="51">
        <v>3</v>
      </c>
      <c r="M39" s="197"/>
      <c r="N39" s="51">
        <v>13</v>
      </c>
      <c r="O39" s="51"/>
      <c r="P39" s="51">
        <v>46</v>
      </c>
      <c r="Q39" s="197"/>
      <c r="R39" s="51">
        <v>90</v>
      </c>
      <c r="S39" s="51"/>
      <c r="T39" s="51">
        <v>130</v>
      </c>
      <c r="U39" s="197"/>
      <c r="V39" s="51">
        <v>63</v>
      </c>
      <c r="W39" s="51"/>
      <c r="X39" s="51">
        <v>43</v>
      </c>
      <c r="Y39" s="197"/>
      <c r="Z39" s="51">
        <v>18</v>
      </c>
      <c r="AA39" s="51"/>
      <c r="AB39" s="51" t="s">
        <v>79</v>
      </c>
    </row>
    <row r="40" spans="1:28" ht="12.75" customHeight="1">
      <c r="A40" s="37" t="s">
        <v>75</v>
      </c>
      <c r="B40" s="51">
        <v>1067</v>
      </c>
      <c r="C40" s="51"/>
      <c r="D40" s="51">
        <v>611</v>
      </c>
      <c r="E40" s="197"/>
      <c r="F40" s="51">
        <v>501</v>
      </c>
      <c r="G40" s="51"/>
      <c r="H40" s="51">
        <v>235</v>
      </c>
      <c r="I40" s="233"/>
      <c r="J40" s="51">
        <v>176</v>
      </c>
      <c r="K40" s="51"/>
      <c r="L40" s="51">
        <v>23</v>
      </c>
      <c r="M40" s="197"/>
      <c r="N40" s="51">
        <v>84</v>
      </c>
      <c r="O40" s="51"/>
      <c r="P40" s="51">
        <v>79</v>
      </c>
      <c r="Q40" s="197"/>
      <c r="R40" s="51">
        <v>175</v>
      </c>
      <c r="S40" s="51"/>
      <c r="T40" s="51">
        <v>147</v>
      </c>
      <c r="U40" s="197"/>
      <c r="V40" s="51">
        <v>122</v>
      </c>
      <c r="W40" s="51"/>
      <c r="X40" s="51">
        <v>123</v>
      </c>
      <c r="Y40" s="197"/>
      <c r="Z40" s="51">
        <v>9</v>
      </c>
      <c r="AA40" s="51"/>
      <c r="AB40" s="51">
        <v>4</v>
      </c>
    </row>
    <row r="41" spans="1:28" ht="12.75" customHeight="1">
      <c r="A41" s="37" t="s">
        <v>76</v>
      </c>
      <c r="B41" s="51">
        <v>1659</v>
      </c>
      <c r="C41" s="51"/>
      <c r="D41" s="51">
        <v>966</v>
      </c>
      <c r="E41" s="197"/>
      <c r="F41" s="51">
        <v>765</v>
      </c>
      <c r="G41" s="51"/>
      <c r="H41" s="51">
        <v>423</v>
      </c>
      <c r="I41" s="233"/>
      <c r="J41" s="51">
        <v>14</v>
      </c>
      <c r="K41" s="51"/>
      <c r="L41" s="51">
        <v>4</v>
      </c>
      <c r="M41" s="197"/>
      <c r="N41" s="51">
        <v>140</v>
      </c>
      <c r="O41" s="51"/>
      <c r="P41" s="51">
        <v>92</v>
      </c>
      <c r="Q41" s="197"/>
      <c r="R41" s="51">
        <v>334</v>
      </c>
      <c r="S41" s="51"/>
      <c r="T41" s="51">
        <v>280</v>
      </c>
      <c r="U41" s="197"/>
      <c r="V41" s="51">
        <v>212</v>
      </c>
      <c r="W41" s="51"/>
      <c r="X41" s="51">
        <v>140</v>
      </c>
      <c r="Y41" s="197"/>
      <c r="Z41" s="51">
        <v>194</v>
      </c>
      <c r="AA41" s="51"/>
      <c r="AB41" s="51">
        <v>27</v>
      </c>
    </row>
    <row r="42" spans="1:28" ht="12.75" customHeight="1">
      <c r="A42" s="38"/>
      <c r="B42" s="51"/>
      <c r="C42" s="51"/>
      <c r="D42" s="51"/>
      <c r="E42" s="197"/>
      <c r="F42" s="51"/>
      <c r="G42" s="51"/>
      <c r="H42" s="51"/>
      <c r="I42" s="233"/>
      <c r="J42" s="51"/>
      <c r="K42" s="51"/>
      <c r="L42" s="51"/>
      <c r="M42" s="197"/>
      <c r="N42" s="51"/>
      <c r="O42" s="51"/>
      <c r="P42" s="51"/>
      <c r="Q42" s="197"/>
      <c r="R42" s="51"/>
      <c r="S42" s="51"/>
      <c r="T42" s="51"/>
      <c r="U42" s="197"/>
      <c r="V42" s="51"/>
      <c r="W42" s="51"/>
      <c r="X42" s="51"/>
      <c r="Y42" s="197"/>
      <c r="Z42" s="51"/>
      <c r="AA42" s="51"/>
      <c r="AB42" s="51"/>
    </row>
    <row r="43" spans="1:28" s="125" customFormat="1" ht="12.75" customHeight="1">
      <c r="A43" s="21" t="s">
        <v>77</v>
      </c>
      <c r="B43" s="124">
        <v>5351</v>
      </c>
      <c r="C43" s="124"/>
      <c r="D43" s="124">
        <v>4630</v>
      </c>
      <c r="E43" s="197"/>
      <c r="F43" s="124">
        <v>1946</v>
      </c>
      <c r="G43" s="124"/>
      <c r="H43" s="124">
        <f>SUM(H44:H52)</f>
        <v>1934</v>
      </c>
      <c r="I43" s="233"/>
      <c r="J43" s="124">
        <v>296</v>
      </c>
      <c r="K43" s="124"/>
      <c r="L43" s="124">
        <f>SUM(L44:L52)</f>
        <v>187</v>
      </c>
      <c r="M43" s="197"/>
      <c r="N43" s="124">
        <v>911</v>
      </c>
      <c r="O43" s="124"/>
      <c r="P43" s="124">
        <f>SUM(P44:P52)</f>
        <v>737</v>
      </c>
      <c r="Q43" s="197"/>
      <c r="R43" s="124">
        <v>934</v>
      </c>
      <c r="S43" s="124"/>
      <c r="T43" s="124">
        <f>SUM(T44:T52)</f>
        <v>879</v>
      </c>
      <c r="U43" s="197"/>
      <c r="V43" s="124">
        <v>868</v>
      </c>
      <c r="W43" s="124"/>
      <c r="X43" s="124">
        <f>SUM(X44:X52)</f>
        <v>740</v>
      </c>
      <c r="Y43" s="197"/>
      <c r="Z43" s="124">
        <v>396</v>
      </c>
      <c r="AA43" s="124"/>
      <c r="AB43" s="124">
        <v>153</v>
      </c>
    </row>
    <row r="44" spans="1:28" ht="12.75" customHeight="1">
      <c r="A44" s="37" t="s">
        <v>78</v>
      </c>
      <c r="B44" s="51">
        <v>112</v>
      </c>
      <c r="C44" s="51"/>
      <c r="D44" s="51">
        <v>183</v>
      </c>
      <c r="E44" s="197"/>
      <c r="F44" s="51">
        <v>37</v>
      </c>
      <c r="G44" s="51"/>
      <c r="H44" s="51">
        <v>60</v>
      </c>
      <c r="I44" s="233"/>
      <c r="J44" s="51" t="s">
        <v>79</v>
      </c>
      <c r="K44" s="51"/>
      <c r="L44" s="51" t="s">
        <v>79</v>
      </c>
      <c r="M44" s="197"/>
      <c r="N44" s="51">
        <v>7</v>
      </c>
      <c r="O44" s="51"/>
      <c r="P44" s="51">
        <v>6</v>
      </c>
      <c r="Q44" s="197"/>
      <c r="R44" s="51">
        <v>48</v>
      </c>
      <c r="S44" s="51"/>
      <c r="T44" s="51">
        <v>77</v>
      </c>
      <c r="U44" s="197"/>
      <c r="V44" s="51">
        <v>20</v>
      </c>
      <c r="W44" s="51"/>
      <c r="X44" s="51">
        <v>40</v>
      </c>
      <c r="Y44" s="197"/>
      <c r="Z44" s="51" t="s">
        <v>79</v>
      </c>
      <c r="AA44" s="51"/>
      <c r="AB44" s="51" t="s">
        <v>79</v>
      </c>
    </row>
    <row r="45" spans="1:28" ht="12.75" customHeight="1">
      <c r="A45" s="37" t="s">
        <v>80</v>
      </c>
      <c r="B45" s="51">
        <v>852</v>
      </c>
      <c r="C45" s="51"/>
      <c r="D45" s="51">
        <v>752</v>
      </c>
      <c r="E45" s="197"/>
      <c r="F45" s="51">
        <v>304</v>
      </c>
      <c r="G45" s="51"/>
      <c r="H45" s="51">
        <v>307</v>
      </c>
      <c r="I45" s="233"/>
      <c r="J45" s="51">
        <v>40</v>
      </c>
      <c r="K45" s="51"/>
      <c r="L45" s="51">
        <v>37</v>
      </c>
      <c r="M45" s="197"/>
      <c r="N45" s="51">
        <v>160</v>
      </c>
      <c r="O45" s="51"/>
      <c r="P45" s="51">
        <v>122</v>
      </c>
      <c r="Q45" s="197"/>
      <c r="R45" s="51">
        <v>179</v>
      </c>
      <c r="S45" s="51"/>
      <c r="T45" s="51">
        <v>134</v>
      </c>
      <c r="U45" s="197"/>
      <c r="V45" s="51">
        <v>150</v>
      </c>
      <c r="W45" s="51"/>
      <c r="X45" s="51">
        <v>143</v>
      </c>
      <c r="Y45" s="197"/>
      <c r="Z45" s="51">
        <v>19</v>
      </c>
      <c r="AA45" s="51"/>
      <c r="AB45" s="51">
        <v>9</v>
      </c>
    </row>
    <row r="46" spans="1:28" ht="12.75" customHeight="1">
      <c r="A46" s="37" t="s">
        <v>81</v>
      </c>
      <c r="B46" s="51">
        <v>1174</v>
      </c>
      <c r="C46" s="51"/>
      <c r="D46" s="51">
        <v>1041</v>
      </c>
      <c r="E46" s="197"/>
      <c r="F46" s="51">
        <v>445</v>
      </c>
      <c r="G46" s="51"/>
      <c r="H46" s="51">
        <v>471</v>
      </c>
      <c r="I46" s="233"/>
      <c r="J46" s="51">
        <v>15</v>
      </c>
      <c r="K46" s="51"/>
      <c r="L46" s="51">
        <v>48</v>
      </c>
      <c r="M46" s="197"/>
      <c r="N46" s="51">
        <v>191</v>
      </c>
      <c r="O46" s="51"/>
      <c r="P46" s="51">
        <v>171</v>
      </c>
      <c r="Q46" s="197"/>
      <c r="R46" s="51">
        <v>223</v>
      </c>
      <c r="S46" s="51"/>
      <c r="T46" s="51">
        <v>163</v>
      </c>
      <c r="U46" s="197"/>
      <c r="V46" s="51">
        <v>166</v>
      </c>
      <c r="W46" s="51"/>
      <c r="X46" s="51">
        <v>140</v>
      </c>
      <c r="Y46" s="197"/>
      <c r="Z46" s="51">
        <v>134</v>
      </c>
      <c r="AA46" s="51"/>
      <c r="AB46" s="51">
        <v>48</v>
      </c>
    </row>
    <row r="47" spans="1:28" ht="12.75" customHeight="1">
      <c r="A47" s="37" t="s">
        <v>82</v>
      </c>
      <c r="B47" s="51">
        <v>336</v>
      </c>
      <c r="C47" s="51"/>
      <c r="D47" s="51">
        <v>274</v>
      </c>
      <c r="E47" s="197"/>
      <c r="F47" s="51">
        <v>126</v>
      </c>
      <c r="G47" s="51"/>
      <c r="H47" s="51">
        <v>115</v>
      </c>
      <c r="I47" s="233"/>
      <c r="J47" s="51">
        <v>23</v>
      </c>
      <c r="K47" s="51"/>
      <c r="L47" s="51">
        <v>8</v>
      </c>
      <c r="M47" s="197"/>
      <c r="N47" s="51">
        <v>104</v>
      </c>
      <c r="O47" s="51"/>
      <c r="P47" s="51">
        <v>60</v>
      </c>
      <c r="Q47" s="197"/>
      <c r="R47" s="51">
        <v>34</v>
      </c>
      <c r="S47" s="51"/>
      <c r="T47" s="51">
        <v>42</v>
      </c>
      <c r="U47" s="197"/>
      <c r="V47" s="51">
        <v>29</v>
      </c>
      <c r="W47" s="51"/>
      <c r="X47" s="51">
        <v>40</v>
      </c>
      <c r="Y47" s="197"/>
      <c r="Z47" s="51">
        <v>20</v>
      </c>
      <c r="AA47" s="51"/>
      <c r="AB47" s="51">
        <v>9</v>
      </c>
    </row>
    <row r="48" spans="1:28" ht="12.75" customHeight="1">
      <c r="A48" s="37" t="s">
        <v>83</v>
      </c>
      <c r="B48" s="51">
        <v>669</v>
      </c>
      <c r="C48" s="51"/>
      <c r="D48" s="51">
        <v>671</v>
      </c>
      <c r="E48" s="197"/>
      <c r="F48" s="51">
        <v>331</v>
      </c>
      <c r="G48" s="51"/>
      <c r="H48" s="51">
        <v>348</v>
      </c>
      <c r="I48" s="233"/>
      <c r="J48" s="51">
        <v>9</v>
      </c>
      <c r="K48" s="51"/>
      <c r="L48" s="51">
        <v>4</v>
      </c>
      <c r="M48" s="197"/>
      <c r="N48" s="51">
        <v>163</v>
      </c>
      <c r="O48" s="51"/>
      <c r="P48" s="51">
        <v>100</v>
      </c>
      <c r="Q48" s="197"/>
      <c r="R48" s="51">
        <v>84</v>
      </c>
      <c r="S48" s="51"/>
      <c r="T48" s="51">
        <v>108</v>
      </c>
      <c r="U48" s="197"/>
      <c r="V48" s="51">
        <v>73</v>
      </c>
      <c r="W48" s="51"/>
      <c r="X48" s="51">
        <v>87</v>
      </c>
      <c r="Y48" s="197"/>
      <c r="Z48" s="51">
        <v>9</v>
      </c>
      <c r="AA48" s="51"/>
      <c r="AB48" s="51">
        <v>24</v>
      </c>
    </row>
    <row r="49" spans="1:28" ht="12.75" customHeight="1">
      <c r="A49" s="37" t="s">
        <v>84</v>
      </c>
      <c r="B49" s="51">
        <v>223</v>
      </c>
      <c r="C49" s="51"/>
      <c r="D49" s="51">
        <v>236</v>
      </c>
      <c r="E49" s="197"/>
      <c r="F49" s="51">
        <v>43</v>
      </c>
      <c r="G49" s="51"/>
      <c r="H49" s="51">
        <v>45</v>
      </c>
      <c r="I49" s="233"/>
      <c r="J49" s="51">
        <v>60</v>
      </c>
      <c r="K49" s="51"/>
      <c r="L49" s="51">
        <v>49</v>
      </c>
      <c r="M49" s="197"/>
      <c r="N49" s="51">
        <v>33</v>
      </c>
      <c r="O49" s="51"/>
      <c r="P49" s="51">
        <v>46</v>
      </c>
      <c r="Q49" s="197"/>
      <c r="R49" s="51">
        <v>31</v>
      </c>
      <c r="S49" s="51"/>
      <c r="T49" s="51">
        <v>60</v>
      </c>
      <c r="U49" s="197"/>
      <c r="V49" s="51">
        <v>39</v>
      </c>
      <c r="W49" s="51"/>
      <c r="X49" s="51">
        <v>36</v>
      </c>
      <c r="Y49" s="197"/>
      <c r="Z49" s="51">
        <v>17</v>
      </c>
      <c r="AA49" s="51"/>
      <c r="AB49" s="51" t="s">
        <v>79</v>
      </c>
    </row>
    <row r="50" spans="1:28" ht="12.75" customHeight="1">
      <c r="A50" s="37" t="s">
        <v>85</v>
      </c>
      <c r="B50" s="51">
        <v>137</v>
      </c>
      <c r="C50" s="51"/>
      <c r="D50" s="51">
        <v>67</v>
      </c>
      <c r="E50" s="197"/>
      <c r="F50" s="51">
        <v>33</v>
      </c>
      <c r="G50" s="51"/>
      <c r="H50" s="51">
        <v>27</v>
      </c>
      <c r="I50" s="233"/>
      <c r="J50" s="51">
        <v>20</v>
      </c>
      <c r="K50" s="51"/>
      <c r="L50" s="51" t="s">
        <v>79</v>
      </c>
      <c r="M50" s="197"/>
      <c r="N50" s="51">
        <v>16</v>
      </c>
      <c r="O50" s="51"/>
      <c r="P50" s="51">
        <v>6</v>
      </c>
      <c r="Q50" s="197"/>
      <c r="R50" s="51">
        <v>20</v>
      </c>
      <c r="S50" s="51"/>
      <c r="T50" s="51">
        <v>20</v>
      </c>
      <c r="U50" s="197"/>
      <c r="V50" s="51">
        <v>9</v>
      </c>
      <c r="W50" s="51"/>
      <c r="X50" s="51">
        <v>12</v>
      </c>
      <c r="Y50" s="197"/>
      <c r="Z50" s="51">
        <v>39</v>
      </c>
      <c r="AA50" s="51"/>
      <c r="AB50" s="51">
        <v>2</v>
      </c>
    </row>
    <row r="51" spans="1:28" ht="12.75" customHeight="1">
      <c r="A51" s="37" t="s">
        <v>86</v>
      </c>
      <c r="B51" s="51">
        <v>1492</v>
      </c>
      <c r="C51" s="51"/>
      <c r="D51" s="51">
        <v>1153</v>
      </c>
      <c r="E51" s="197"/>
      <c r="F51" s="51">
        <v>476</v>
      </c>
      <c r="G51" s="51"/>
      <c r="H51" s="51">
        <v>455</v>
      </c>
      <c r="I51" s="233"/>
      <c r="J51" s="51">
        <v>124</v>
      </c>
      <c r="K51" s="51"/>
      <c r="L51" s="51">
        <v>37</v>
      </c>
      <c r="M51" s="197"/>
      <c r="N51" s="51">
        <v>196</v>
      </c>
      <c r="O51" s="51"/>
      <c r="P51" s="51">
        <v>200</v>
      </c>
      <c r="Q51" s="197"/>
      <c r="R51" s="51">
        <v>279</v>
      </c>
      <c r="S51" s="51"/>
      <c r="T51" s="51">
        <v>233</v>
      </c>
      <c r="U51" s="197"/>
      <c r="V51" s="51">
        <v>311</v>
      </c>
      <c r="W51" s="51"/>
      <c r="X51" s="51">
        <v>191</v>
      </c>
      <c r="Y51" s="197"/>
      <c r="Z51" s="51">
        <v>106</v>
      </c>
      <c r="AA51" s="51"/>
      <c r="AB51" s="51">
        <v>37</v>
      </c>
    </row>
    <row r="52" spans="1:28" ht="12.75" customHeight="1">
      <c r="A52" s="37" t="s">
        <v>87</v>
      </c>
      <c r="B52" s="51">
        <v>356</v>
      </c>
      <c r="C52" s="51"/>
      <c r="D52" s="51">
        <v>253</v>
      </c>
      <c r="E52" s="197"/>
      <c r="F52" s="51">
        <v>151</v>
      </c>
      <c r="G52" s="51"/>
      <c r="H52" s="51">
        <v>106</v>
      </c>
      <c r="I52" s="233"/>
      <c r="J52" s="51">
        <v>5</v>
      </c>
      <c r="K52" s="51"/>
      <c r="L52" s="51">
        <v>4</v>
      </c>
      <c r="M52" s="197"/>
      <c r="N52" s="51">
        <v>41</v>
      </c>
      <c r="O52" s="51"/>
      <c r="P52" s="51">
        <v>26</v>
      </c>
      <c r="Q52" s="197"/>
      <c r="R52" s="51">
        <v>36</v>
      </c>
      <c r="S52" s="51"/>
      <c r="T52" s="51">
        <v>42</v>
      </c>
      <c r="U52" s="197"/>
      <c r="V52" s="51">
        <v>71</v>
      </c>
      <c r="W52" s="51"/>
      <c r="X52" s="51">
        <v>51</v>
      </c>
      <c r="Y52" s="197"/>
      <c r="Z52" s="51">
        <v>52</v>
      </c>
      <c r="AA52" s="51"/>
      <c r="AB52" s="51">
        <v>24</v>
      </c>
    </row>
    <row r="53" spans="1:28" ht="6" customHeight="1">
      <c r="A53" s="37"/>
      <c r="B53" s="46"/>
      <c r="C53" s="46"/>
      <c r="D53" s="46"/>
      <c r="E53" s="197"/>
      <c r="F53" s="46"/>
      <c r="G53" s="46"/>
      <c r="H53" s="46"/>
      <c r="I53" s="233"/>
      <c r="J53" s="46"/>
      <c r="K53" s="46"/>
      <c r="L53" s="46"/>
      <c r="M53" s="197"/>
      <c r="N53" s="46"/>
      <c r="O53" s="46"/>
      <c r="P53" s="46"/>
      <c r="Q53" s="197"/>
      <c r="R53" s="46"/>
      <c r="S53" s="46"/>
      <c r="T53" s="46"/>
      <c r="U53" s="197"/>
      <c r="V53" s="46"/>
      <c r="W53" s="46"/>
      <c r="X53" s="46"/>
      <c r="Y53" s="197"/>
      <c r="Z53" s="46"/>
      <c r="AA53" s="46"/>
      <c r="AB53" s="46"/>
    </row>
    <row r="54" spans="1:28" s="125" customFormat="1" ht="12.75" customHeight="1">
      <c r="A54" s="21" t="s">
        <v>88</v>
      </c>
      <c r="B54" s="124">
        <v>23424</v>
      </c>
      <c r="C54" s="124"/>
      <c r="D54" s="124">
        <v>20204</v>
      </c>
      <c r="E54" s="197"/>
      <c r="F54" s="124">
        <v>7078</v>
      </c>
      <c r="G54" s="124"/>
      <c r="H54" s="124">
        <f>H55+H56+H57+H58</f>
        <v>5747</v>
      </c>
      <c r="I54" s="233"/>
      <c r="J54" s="124">
        <v>832</v>
      </c>
      <c r="K54" s="124"/>
      <c r="L54" s="124">
        <f>L55+L56+L57+L58</f>
        <v>886</v>
      </c>
      <c r="M54" s="197"/>
      <c r="N54" s="124">
        <v>2121</v>
      </c>
      <c r="O54" s="124"/>
      <c r="P54" s="124">
        <f>P55+P56+P57+P58</f>
        <v>1985</v>
      </c>
      <c r="Q54" s="197"/>
      <c r="R54" s="124">
        <v>5449</v>
      </c>
      <c r="S54" s="124"/>
      <c r="T54" s="124">
        <f>T55+T56+T57+T58</f>
        <v>5029</v>
      </c>
      <c r="U54" s="197"/>
      <c r="V54" s="124">
        <v>6856</v>
      </c>
      <c r="W54" s="124"/>
      <c r="X54" s="124">
        <f>X55+X56+X57+X58</f>
        <v>5464</v>
      </c>
      <c r="Y54" s="197"/>
      <c r="Z54" s="124">
        <v>1088</v>
      </c>
      <c r="AA54" s="124"/>
      <c r="AB54" s="124">
        <v>1093</v>
      </c>
    </row>
    <row r="55" spans="1:28" ht="12.75" customHeight="1">
      <c r="A55" s="37" t="s">
        <v>89</v>
      </c>
      <c r="B55" s="51">
        <v>19627</v>
      </c>
      <c r="C55" s="51"/>
      <c r="D55" s="51">
        <v>16367</v>
      </c>
      <c r="E55" s="197"/>
      <c r="F55" s="51">
        <v>5676</v>
      </c>
      <c r="G55" s="51"/>
      <c r="H55" s="51">
        <v>4375</v>
      </c>
      <c r="I55" s="233"/>
      <c r="J55" s="51">
        <v>741</v>
      </c>
      <c r="K55" s="51"/>
      <c r="L55" s="51">
        <v>802</v>
      </c>
      <c r="M55" s="197"/>
      <c r="N55" s="51">
        <v>1568</v>
      </c>
      <c r="O55" s="51"/>
      <c r="P55" s="51">
        <v>1391</v>
      </c>
      <c r="Q55" s="197"/>
      <c r="R55" s="51">
        <v>4710</v>
      </c>
      <c r="S55" s="51"/>
      <c r="T55" s="51">
        <v>4242</v>
      </c>
      <c r="U55" s="197"/>
      <c r="V55" s="51">
        <v>5988</v>
      </c>
      <c r="W55" s="51"/>
      <c r="X55" s="51">
        <v>4662</v>
      </c>
      <c r="Y55" s="197"/>
      <c r="Z55" s="51">
        <v>944</v>
      </c>
      <c r="AA55" s="51"/>
      <c r="AB55" s="51">
        <v>895</v>
      </c>
    </row>
    <row r="56" spans="1:28" ht="12.75" customHeight="1">
      <c r="A56" s="37" t="s">
        <v>90</v>
      </c>
      <c r="B56" s="51">
        <v>1627</v>
      </c>
      <c r="C56" s="51"/>
      <c r="D56" s="51">
        <v>1453</v>
      </c>
      <c r="E56" s="197"/>
      <c r="F56" s="51">
        <v>548</v>
      </c>
      <c r="G56" s="51"/>
      <c r="H56" s="51">
        <v>494</v>
      </c>
      <c r="I56" s="233"/>
      <c r="J56" s="51">
        <v>51</v>
      </c>
      <c r="K56" s="51"/>
      <c r="L56" s="51">
        <v>56</v>
      </c>
      <c r="M56" s="197"/>
      <c r="N56" s="51">
        <v>218</v>
      </c>
      <c r="O56" s="51"/>
      <c r="P56" s="51">
        <v>188</v>
      </c>
      <c r="Q56" s="197"/>
      <c r="R56" s="51">
        <v>279</v>
      </c>
      <c r="S56" s="51"/>
      <c r="T56" s="51">
        <v>300</v>
      </c>
      <c r="U56" s="197"/>
      <c r="V56" s="51">
        <v>418</v>
      </c>
      <c r="W56" s="51"/>
      <c r="X56" s="51">
        <v>329</v>
      </c>
      <c r="Y56" s="197"/>
      <c r="Z56" s="51">
        <v>113</v>
      </c>
      <c r="AA56" s="51"/>
      <c r="AB56" s="51">
        <v>86</v>
      </c>
    </row>
    <row r="57" spans="1:28" ht="12.75" customHeight="1">
      <c r="A57" s="37" t="s">
        <v>91</v>
      </c>
      <c r="B57" s="51">
        <v>582</v>
      </c>
      <c r="C57" s="51"/>
      <c r="D57" s="51">
        <v>658</v>
      </c>
      <c r="E57" s="197"/>
      <c r="F57" s="51">
        <v>236</v>
      </c>
      <c r="G57" s="51"/>
      <c r="H57" s="51">
        <v>299</v>
      </c>
      <c r="I57" s="233"/>
      <c r="J57" s="51">
        <v>3</v>
      </c>
      <c r="K57" s="51"/>
      <c r="L57" s="51">
        <v>3</v>
      </c>
      <c r="M57" s="197"/>
      <c r="N57" s="51">
        <v>108</v>
      </c>
      <c r="O57" s="51"/>
      <c r="P57" s="51">
        <v>114</v>
      </c>
      <c r="Q57" s="197"/>
      <c r="R57" s="51">
        <v>110</v>
      </c>
      <c r="S57" s="51"/>
      <c r="T57" s="51">
        <v>120</v>
      </c>
      <c r="U57" s="197"/>
      <c r="V57" s="51">
        <v>114</v>
      </c>
      <c r="W57" s="51"/>
      <c r="X57" s="51">
        <v>100</v>
      </c>
      <c r="Y57" s="197"/>
      <c r="Z57" s="51">
        <v>11</v>
      </c>
      <c r="AA57" s="51"/>
      <c r="AB57" s="51">
        <v>22</v>
      </c>
    </row>
    <row r="58" spans="1:28" ht="12.75" customHeight="1">
      <c r="A58" s="37" t="s">
        <v>92</v>
      </c>
      <c r="B58" s="51">
        <v>1588</v>
      </c>
      <c r="C58" s="51"/>
      <c r="D58" s="51">
        <v>1726</v>
      </c>
      <c r="E58" s="197"/>
      <c r="F58" s="51">
        <v>618</v>
      </c>
      <c r="G58" s="51"/>
      <c r="H58" s="51">
        <v>579</v>
      </c>
      <c r="I58" s="233"/>
      <c r="J58" s="51">
        <v>37</v>
      </c>
      <c r="K58" s="51"/>
      <c r="L58" s="51">
        <v>25</v>
      </c>
      <c r="M58" s="197"/>
      <c r="N58" s="51">
        <v>227</v>
      </c>
      <c r="O58" s="51"/>
      <c r="P58" s="51">
        <v>292</v>
      </c>
      <c r="Q58" s="197"/>
      <c r="R58" s="51">
        <v>350</v>
      </c>
      <c r="S58" s="51"/>
      <c r="T58" s="51">
        <v>367</v>
      </c>
      <c r="U58" s="197"/>
      <c r="V58" s="51">
        <v>336</v>
      </c>
      <c r="W58" s="51"/>
      <c r="X58" s="51">
        <v>373</v>
      </c>
      <c r="Y58" s="197"/>
      <c r="Z58" s="51">
        <v>20</v>
      </c>
      <c r="AA58" s="51"/>
      <c r="AB58" s="51">
        <v>90</v>
      </c>
    </row>
    <row r="59" spans="1:28" ht="12.75" customHeight="1">
      <c r="A59" s="37"/>
      <c r="B59" s="51"/>
      <c r="C59" s="51"/>
      <c r="D59" s="51"/>
      <c r="E59" s="197"/>
      <c r="F59" s="51"/>
      <c r="G59" s="51"/>
      <c r="H59" s="51"/>
      <c r="I59" s="233"/>
      <c r="J59" s="51"/>
      <c r="K59" s="51"/>
      <c r="L59" s="51"/>
      <c r="M59" s="197"/>
      <c r="N59" s="51"/>
      <c r="O59" s="51"/>
      <c r="P59" s="51"/>
      <c r="Q59" s="197"/>
      <c r="R59" s="51"/>
      <c r="S59" s="51"/>
      <c r="T59" s="51"/>
      <c r="U59" s="197"/>
      <c r="V59" s="51"/>
      <c r="W59" s="51"/>
      <c r="X59" s="51"/>
      <c r="Y59" s="197"/>
      <c r="Z59" s="51"/>
      <c r="AA59" s="51"/>
      <c r="AB59" s="51"/>
    </row>
    <row r="60" spans="1:28" s="125" customFormat="1" ht="12.75" customHeight="1">
      <c r="A60" s="21" t="s">
        <v>93</v>
      </c>
      <c r="B60" s="124">
        <v>15940</v>
      </c>
      <c r="C60" s="124"/>
      <c r="D60" s="124">
        <v>13194</v>
      </c>
      <c r="E60" s="197"/>
      <c r="F60" s="124">
        <v>6602</v>
      </c>
      <c r="G60" s="124"/>
      <c r="H60" s="124">
        <f>H61+H62+H63</f>
        <v>5320</v>
      </c>
      <c r="I60" s="233"/>
      <c r="J60" s="124">
        <v>419</v>
      </c>
      <c r="K60" s="124"/>
      <c r="L60" s="124">
        <f>L61+L62+L63</f>
        <v>445</v>
      </c>
      <c r="M60" s="197"/>
      <c r="N60" s="124">
        <v>1261</v>
      </c>
      <c r="O60" s="124"/>
      <c r="P60" s="124">
        <f>P61+P62+P63</f>
        <v>1279</v>
      </c>
      <c r="Q60" s="197"/>
      <c r="R60" s="124">
        <v>2812</v>
      </c>
      <c r="S60" s="124"/>
      <c r="T60" s="124">
        <f>T61+T62+T63</f>
        <v>3056</v>
      </c>
      <c r="U60" s="197"/>
      <c r="V60" s="124">
        <v>2927</v>
      </c>
      <c r="W60" s="124"/>
      <c r="X60" s="124">
        <f>X61+X62+X63</f>
        <v>2455</v>
      </c>
      <c r="Y60" s="197"/>
      <c r="Z60" s="124">
        <v>1919</v>
      </c>
      <c r="AA60" s="124"/>
      <c r="AB60" s="124">
        <v>639</v>
      </c>
    </row>
    <row r="61" spans="1:28" ht="12.75" customHeight="1">
      <c r="A61" s="37" t="s">
        <v>94</v>
      </c>
      <c r="B61" s="51">
        <v>6278</v>
      </c>
      <c r="C61" s="51"/>
      <c r="D61" s="51">
        <v>5579</v>
      </c>
      <c r="E61" s="197"/>
      <c r="F61" s="51">
        <v>3422</v>
      </c>
      <c r="G61" s="51"/>
      <c r="H61" s="51">
        <v>2818</v>
      </c>
      <c r="I61" s="233"/>
      <c r="J61" s="51">
        <v>251</v>
      </c>
      <c r="K61" s="51"/>
      <c r="L61" s="51">
        <v>310</v>
      </c>
      <c r="M61" s="197"/>
      <c r="N61" s="51">
        <v>460</v>
      </c>
      <c r="O61" s="51"/>
      <c r="P61" s="51">
        <v>555</v>
      </c>
      <c r="Q61" s="197"/>
      <c r="R61" s="51">
        <v>630</v>
      </c>
      <c r="S61" s="51"/>
      <c r="T61" s="51">
        <v>802</v>
      </c>
      <c r="U61" s="197"/>
      <c r="V61" s="51">
        <v>1173</v>
      </c>
      <c r="W61" s="51"/>
      <c r="X61" s="51">
        <v>960</v>
      </c>
      <c r="Y61" s="197"/>
      <c r="Z61" s="51">
        <v>342</v>
      </c>
      <c r="AA61" s="51"/>
      <c r="AB61" s="51">
        <v>134</v>
      </c>
    </row>
    <row r="62" spans="1:28" ht="12.75" customHeight="1">
      <c r="A62" s="37" t="s">
        <v>95</v>
      </c>
      <c r="B62" s="51">
        <v>1779</v>
      </c>
      <c r="C62" s="51"/>
      <c r="D62" s="51">
        <v>1450</v>
      </c>
      <c r="E62" s="197"/>
      <c r="F62" s="51">
        <v>629</v>
      </c>
      <c r="G62" s="51"/>
      <c r="H62" s="51">
        <v>447</v>
      </c>
      <c r="I62" s="233"/>
      <c r="J62" s="51">
        <v>21</v>
      </c>
      <c r="K62" s="51"/>
      <c r="L62" s="51">
        <v>5</v>
      </c>
      <c r="M62" s="197"/>
      <c r="N62" s="51">
        <v>208</v>
      </c>
      <c r="O62" s="51"/>
      <c r="P62" s="51">
        <v>169</v>
      </c>
      <c r="Q62" s="197"/>
      <c r="R62" s="51">
        <v>520</v>
      </c>
      <c r="S62" s="51"/>
      <c r="T62" s="51">
        <v>434</v>
      </c>
      <c r="U62" s="197"/>
      <c r="V62" s="51">
        <v>274</v>
      </c>
      <c r="W62" s="51"/>
      <c r="X62" s="51">
        <v>234</v>
      </c>
      <c r="Y62" s="197"/>
      <c r="Z62" s="51">
        <v>127</v>
      </c>
      <c r="AA62" s="51"/>
      <c r="AB62" s="51">
        <v>161</v>
      </c>
    </row>
    <row r="63" spans="1:28" ht="12.75" customHeight="1">
      <c r="A63" s="37" t="s">
        <v>96</v>
      </c>
      <c r="B63" s="51">
        <v>7883</v>
      </c>
      <c r="C63" s="51"/>
      <c r="D63" s="51">
        <v>6165</v>
      </c>
      <c r="E63" s="197"/>
      <c r="F63" s="51">
        <v>2551</v>
      </c>
      <c r="G63" s="51"/>
      <c r="H63" s="51">
        <v>2055</v>
      </c>
      <c r="I63" s="233"/>
      <c r="J63" s="51">
        <v>147</v>
      </c>
      <c r="K63" s="51"/>
      <c r="L63" s="51">
        <v>130</v>
      </c>
      <c r="M63" s="197"/>
      <c r="N63" s="51">
        <v>593</v>
      </c>
      <c r="O63" s="51"/>
      <c r="P63" s="51">
        <v>555</v>
      </c>
      <c r="Q63" s="197"/>
      <c r="R63" s="51">
        <v>1662</v>
      </c>
      <c r="S63" s="51"/>
      <c r="T63" s="51">
        <v>1820</v>
      </c>
      <c r="U63" s="197"/>
      <c r="V63" s="51">
        <v>1480</v>
      </c>
      <c r="W63" s="51"/>
      <c r="X63" s="51">
        <v>1261</v>
      </c>
      <c r="Y63" s="197"/>
      <c r="Z63" s="51">
        <v>1450</v>
      </c>
      <c r="AA63" s="51"/>
      <c r="AB63" s="51">
        <v>344</v>
      </c>
    </row>
    <row r="64" spans="1:28" ht="6" customHeight="1">
      <c r="A64" s="37"/>
      <c r="B64" s="51"/>
      <c r="C64" s="51"/>
      <c r="D64" s="51"/>
      <c r="E64" s="197"/>
      <c r="F64" s="51"/>
      <c r="G64" s="51"/>
      <c r="H64" s="51"/>
      <c r="I64" s="233"/>
      <c r="J64" s="51"/>
      <c r="K64" s="51"/>
      <c r="L64" s="51"/>
      <c r="M64" s="197"/>
      <c r="N64" s="51"/>
      <c r="O64" s="51"/>
      <c r="P64" s="51"/>
      <c r="Q64" s="197"/>
      <c r="R64" s="51"/>
      <c r="S64" s="51"/>
      <c r="T64" s="51"/>
      <c r="U64" s="197"/>
      <c r="V64" s="51"/>
      <c r="W64" s="51"/>
      <c r="X64" s="51"/>
      <c r="Y64" s="197"/>
      <c r="Z64" s="51"/>
      <c r="AA64" s="51"/>
      <c r="AB64" s="51"/>
    </row>
    <row r="65" spans="1:28" s="125" customFormat="1" ht="12.75" customHeight="1">
      <c r="A65" s="21" t="s">
        <v>97</v>
      </c>
      <c r="B65" s="124">
        <v>1657</v>
      </c>
      <c r="C65" s="124"/>
      <c r="D65" s="124">
        <v>1546</v>
      </c>
      <c r="E65" s="197"/>
      <c r="F65" s="124">
        <v>585</v>
      </c>
      <c r="G65" s="124"/>
      <c r="H65" s="124">
        <f>H66+H67</f>
        <v>502</v>
      </c>
      <c r="I65" s="233"/>
      <c r="J65" s="124">
        <v>60</v>
      </c>
      <c r="K65" s="124"/>
      <c r="L65" s="124">
        <f>L66+L67</f>
        <v>90</v>
      </c>
      <c r="M65" s="197"/>
      <c r="N65" s="124">
        <v>261</v>
      </c>
      <c r="O65" s="124"/>
      <c r="P65" s="124">
        <f>P66+P67</f>
        <v>211</v>
      </c>
      <c r="Q65" s="197"/>
      <c r="R65" s="124">
        <v>405</v>
      </c>
      <c r="S65" s="124"/>
      <c r="T65" s="124">
        <f>T66+T67</f>
        <v>429</v>
      </c>
      <c r="U65" s="197"/>
      <c r="V65" s="124">
        <v>176</v>
      </c>
      <c r="W65" s="124"/>
      <c r="X65" s="124">
        <f>X66+X67</f>
        <v>216</v>
      </c>
      <c r="Y65" s="197"/>
      <c r="Z65" s="124">
        <v>170</v>
      </c>
      <c r="AA65" s="124"/>
      <c r="AB65" s="124">
        <v>98</v>
      </c>
    </row>
    <row r="66" spans="1:28" ht="12.75" customHeight="1">
      <c r="A66" s="37" t="s">
        <v>98</v>
      </c>
      <c r="B66" s="51">
        <v>944</v>
      </c>
      <c r="C66" s="51"/>
      <c r="D66" s="51">
        <v>917</v>
      </c>
      <c r="E66" s="197"/>
      <c r="F66" s="51">
        <v>455</v>
      </c>
      <c r="G66" s="51"/>
      <c r="H66" s="51">
        <v>347</v>
      </c>
      <c r="I66" s="233"/>
      <c r="J66" s="51">
        <v>45</v>
      </c>
      <c r="K66" s="51"/>
      <c r="L66" s="51">
        <v>67</v>
      </c>
      <c r="M66" s="197"/>
      <c r="N66" s="51">
        <v>171</v>
      </c>
      <c r="O66" s="51"/>
      <c r="P66" s="51">
        <v>139</v>
      </c>
      <c r="Q66" s="197"/>
      <c r="R66" s="51">
        <v>157</v>
      </c>
      <c r="S66" s="51"/>
      <c r="T66" s="51">
        <v>173</v>
      </c>
      <c r="U66" s="197"/>
      <c r="V66" s="51">
        <v>101</v>
      </c>
      <c r="W66" s="51"/>
      <c r="X66" s="51">
        <v>161</v>
      </c>
      <c r="Y66" s="197"/>
      <c r="Z66" s="51">
        <v>15</v>
      </c>
      <c r="AA66" s="51"/>
      <c r="AB66" s="51">
        <v>30</v>
      </c>
    </row>
    <row r="67" spans="1:28" ht="12.75" customHeight="1">
      <c r="A67" s="37" t="s">
        <v>99</v>
      </c>
      <c r="B67" s="51">
        <v>713</v>
      </c>
      <c r="C67" s="51"/>
      <c r="D67" s="51">
        <v>629</v>
      </c>
      <c r="E67" s="197"/>
      <c r="F67" s="51">
        <v>130</v>
      </c>
      <c r="G67" s="51"/>
      <c r="H67" s="51">
        <v>155</v>
      </c>
      <c r="I67" s="233"/>
      <c r="J67" s="51">
        <v>15</v>
      </c>
      <c r="K67" s="51"/>
      <c r="L67" s="51">
        <v>23</v>
      </c>
      <c r="M67" s="197"/>
      <c r="N67" s="51">
        <v>90</v>
      </c>
      <c r="O67" s="51"/>
      <c r="P67" s="51">
        <v>72</v>
      </c>
      <c r="Q67" s="197"/>
      <c r="R67" s="51">
        <v>248</v>
      </c>
      <c r="S67" s="51"/>
      <c r="T67" s="51">
        <v>256</v>
      </c>
      <c r="U67" s="197"/>
      <c r="V67" s="51">
        <v>75</v>
      </c>
      <c r="W67" s="51"/>
      <c r="X67" s="51">
        <v>55</v>
      </c>
      <c r="Y67" s="197"/>
      <c r="Z67" s="51">
        <v>155</v>
      </c>
      <c r="AA67" s="51"/>
      <c r="AB67" s="51">
        <v>68</v>
      </c>
    </row>
    <row r="68" spans="1:28" ht="5.25" customHeight="1">
      <c r="A68" s="37"/>
      <c r="B68" s="51"/>
      <c r="C68" s="51"/>
      <c r="D68" s="51"/>
      <c r="E68" s="197"/>
      <c r="F68" s="51"/>
      <c r="G68" s="51"/>
      <c r="H68" s="51"/>
      <c r="I68" s="233"/>
      <c r="J68" s="51"/>
      <c r="K68" s="51"/>
      <c r="L68" s="51"/>
      <c r="M68" s="197"/>
      <c r="N68" s="51"/>
      <c r="O68" s="51"/>
      <c r="P68" s="51"/>
      <c r="Q68" s="197"/>
      <c r="R68" s="51"/>
      <c r="S68" s="51"/>
      <c r="T68" s="51"/>
      <c r="U68" s="197"/>
      <c r="V68" s="51"/>
      <c r="W68" s="51"/>
      <c r="X68" s="51"/>
      <c r="Y68" s="197"/>
      <c r="Z68" s="51"/>
      <c r="AA68" s="51"/>
      <c r="AB68" s="51"/>
    </row>
    <row r="69" spans="1:28" s="125" customFormat="1" ht="12.75" customHeight="1">
      <c r="A69" s="21" t="s">
        <v>100</v>
      </c>
      <c r="B69" s="124">
        <v>6455</v>
      </c>
      <c r="C69" s="124"/>
      <c r="D69" s="124">
        <v>5959</v>
      </c>
      <c r="E69" s="197"/>
      <c r="F69" s="124">
        <v>2680</v>
      </c>
      <c r="G69" s="124"/>
      <c r="H69" s="124">
        <f>H70+H71+H72+H73</f>
        <v>2236</v>
      </c>
      <c r="I69" s="233"/>
      <c r="J69" s="124">
        <v>378</v>
      </c>
      <c r="K69" s="124"/>
      <c r="L69" s="124">
        <f>L70+L71+L72+L73</f>
        <v>310</v>
      </c>
      <c r="M69" s="197"/>
      <c r="N69" s="124">
        <v>954</v>
      </c>
      <c r="O69" s="124"/>
      <c r="P69" s="124">
        <f>P70+P71+P72+P73</f>
        <v>1007</v>
      </c>
      <c r="Q69" s="197"/>
      <c r="R69" s="124">
        <v>1179</v>
      </c>
      <c r="S69" s="124"/>
      <c r="T69" s="124">
        <f>T70+T71+T72+T73</f>
        <v>1215</v>
      </c>
      <c r="U69" s="197"/>
      <c r="V69" s="124">
        <v>914</v>
      </c>
      <c r="W69" s="124"/>
      <c r="X69" s="124">
        <f>X70+X71+X72+X73</f>
        <v>926</v>
      </c>
      <c r="Y69" s="197"/>
      <c r="Z69" s="124">
        <v>350</v>
      </c>
      <c r="AA69" s="124"/>
      <c r="AB69" s="124">
        <v>265</v>
      </c>
    </row>
    <row r="70" spans="1:28" ht="12.75" customHeight="1">
      <c r="A70" s="37" t="s">
        <v>101</v>
      </c>
      <c r="B70" s="51">
        <v>2457</v>
      </c>
      <c r="C70" s="51"/>
      <c r="D70" s="51">
        <v>2465</v>
      </c>
      <c r="E70" s="197"/>
      <c r="F70" s="51">
        <v>1092</v>
      </c>
      <c r="G70" s="51"/>
      <c r="H70" s="51">
        <v>983</v>
      </c>
      <c r="I70" s="233"/>
      <c r="J70" s="51">
        <v>105</v>
      </c>
      <c r="K70" s="51">
        <v>73</v>
      </c>
      <c r="L70" s="51">
        <v>140</v>
      </c>
      <c r="M70" s="197"/>
      <c r="N70" s="51">
        <v>291</v>
      </c>
      <c r="O70" s="51"/>
      <c r="P70" s="51">
        <v>354</v>
      </c>
      <c r="Q70" s="197"/>
      <c r="R70" s="51">
        <v>422</v>
      </c>
      <c r="S70" s="51"/>
      <c r="T70" s="51">
        <v>488</v>
      </c>
      <c r="U70" s="197"/>
      <c r="V70" s="51">
        <v>409</v>
      </c>
      <c r="W70" s="51"/>
      <c r="X70" s="51">
        <v>384</v>
      </c>
      <c r="Y70" s="197"/>
      <c r="Z70" s="51">
        <v>138</v>
      </c>
      <c r="AA70" s="51"/>
      <c r="AB70" s="51">
        <v>116</v>
      </c>
    </row>
    <row r="71" spans="1:28" ht="12.75" customHeight="1">
      <c r="A71" s="37" t="s">
        <v>102</v>
      </c>
      <c r="B71" s="51">
        <v>730</v>
      </c>
      <c r="C71" s="51"/>
      <c r="D71" s="51">
        <v>611</v>
      </c>
      <c r="E71" s="197"/>
      <c r="F71" s="51">
        <v>216</v>
      </c>
      <c r="G71" s="51"/>
      <c r="H71" s="51">
        <v>154</v>
      </c>
      <c r="I71" s="233"/>
      <c r="J71" s="51">
        <v>116</v>
      </c>
      <c r="K71" s="51"/>
      <c r="L71" s="51">
        <v>77</v>
      </c>
      <c r="M71" s="197"/>
      <c r="N71" s="51">
        <v>146</v>
      </c>
      <c r="O71" s="51"/>
      <c r="P71" s="51">
        <v>133</v>
      </c>
      <c r="Q71" s="197"/>
      <c r="R71" s="51">
        <v>116</v>
      </c>
      <c r="S71" s="51"/>
      <c r="T71" s="51">
        <v>114</v>
      </c>
      <c r="U71" s="197"/>
      <c r="V71" s="51">
        <v>104</v>
      </c>
      <c r="W71" s="51"/>
      <c r="X71" s="51">
        <v>112</v>
      </c>
      <c r="Y71" s="197"/>
      <c r="Z71" s="51">
        <v>32</v>
      </c>
      <c r="AA71" s="51"/>
      <c r="AB71" s="51">
        <v>21</v>
      </c>
    </row>
    <row r="72" spans="1:28" ht="12.75" customHeight="1">
      <c r="A72" s="37" t="s">
        <v>103</v>
      </c>
      <c r="B72" s="51">
        <v>705</v>
      </c>
      <c r="C72" s="51"/>
      <c r="D72" s="51">
        <v>490</v>
      </c>
      <c r="E72" s="197"/>
      <c r="F72" s="51">
        <v>353</v>
      </c>
      <c r="G72" s="51"/>
      <c r="H72" s="51">
        <v>223</v>
      </c>
      <c r="I72" s="233"/>
      <c r="J72" s="51">
        <v>72</v>
      </c>
      <c r="K72" s="51"/>
      <c r="L72" s="51">
        <v>34</v>
      </c>
      <c r="M72" s="197"/>
      <c r="N72" s="51">
        <v>88</v>
      </c>
      <c r="O72" s="51"/>
      <c r="P72" s="51">
        <v>79</v>
      </c>
      <c r="Q72" s="197"/>
      <c r="R72" s="51">
        <v>93</v>
      </c>
      <c r="S72" s="51"/>
      <c r="T72" s="51">
        <v>76</v>
      </c>
      <c r="U72" s="197"/>
      <c r="V72" s="51">
        <v>57</v>
      </c>
      <c r="W72" s="51"/>
      <c r="X72" s="51">
        <v>52</v>
      </c>
      <c r="Y72" s="197"/>
      <c r="Z72" s="51">
        <v>42</v>
      </c>
      <c r="AA72" s="51"/>
      <c r="AB72" s="51">
        <v>26</v>
      </c>
    </row>
    <row r="73" spans="1:28" ht="12.75" customHeight="1">
      <c r="A73" s="37" t="s">
        <v>104</v>
      </c>
      <c r="B73" s="51">
        <v>2563</v>
      </c>
      <c r="C73" s="51"/>
      <c r="D73" s="51">
        <v>2393</v>
      </c>
      <c r="E73" s="197"/>
      <c r="F73" s="51">
        <v>1019</v>
      </c>
      <c r="G73" s="51"/>
      <c r="H73" s="51">
        <v>876</v>
      </c>
      <c r="I73" s="233"/>
      <c r="J73" s="51">
        <v>85</v>
      </c>
      <c r="K73" s="51"/>
      <c r="L73" s="51">
        <v>59</v>
      </c>
      <c r="M73" s="197"/>
      <c r="N73" s="51">
        <v>429</v>
      </c>
      <c r="O73" s="51"/>
      <c r="P73" s="51">
        <v>441</v>
      </c>
      <c r="Q73" s="197"/>
      <c r="R73" s="51">
        <v>548</v>
      </c>
      <c r="S73" s="51"/>
      <c r="T73" s="51">
        <v>537</v>
      </c>
      <c r="U73" s="197"/>
      <c r="V73" s="51">
        <v>344</v>
      </c>
      <c r="W73" s="51"/>
      <c r="X73" s="51">
        <v>378</v>
      </c>
      <c r="Y73" s="197"/>
      <c r="Z73" s="51">
        <v>138</v>
      </c>
      <c r="AA73" s="51"/>
      <c r="AB73" s="51">
        <v>102</v>
      </c>
    </row>
    <row r="74" spans="1:28" ht="6" customHeight="1">
      <c r="A74" s="37"/>
      <c r="B74" s="51"/>
      <c r="C74" s="51"/>
      <c r="D74" s="51"/>
      <c r="E74" s="197"/>
      <c r="F74" s="51"/>
      <c r="G74" s="51"/>
      <c r="H74" s="51"/>
      <c r="I74" s="233"/>
      <c r="J74" s="51"/>
      <c r="K74" s="51"/>
      <c r="L74" s="51"/>
      <c r="M74" s="197"/>
      <c r="N74" s="51"/>
      <c r="O74" s="51"/>
      <c r="P74" s="51"/>
      <c r="Q74" s="197"/>
      <c r="R74" s="51"/>
      <c r="S74" s="51"/>
      <c r="T74" s="51"/>
      <c r="U74" s="197"/>
      <c r="V74" s="51"/>
      <c r="W74" s="51"/>
      <c r="X74" s="51"/>
      <c r="Y74" s="197"/>
      <c r="Z74" s="51"/>
      <c r="AA74" s="51"/>
      <c r="AB74" s="51"/>
    </row>
    <row r="75" spans="1:28" s="20" customFormat="1" ht="12.75" customHeight="1">
      <c r="A75" s="21" t="s">
        <v>105</v>
      </c>
      <c r="B75" s="124">
        <v>18669</v>
      </c>
      <c r="C75" s="124"/>
      <c r="D75" s="124">
        <v>15540</v>
      </c>
      <c r="E75" s="197"/>
      <c r="F75" s="124">
        <v>5930</v>
      </c>
      <c r="G75" s="124"/>
      <c r="H75" s="124">
        <v>4760</v>
      </c>
      <c r="I75" s="233"/>
      <c r="J75" s="124">
        <v>680</v>
      </c>
      <c r="K75" s="124">
        <v>612</v>
      </c>
      <c r="L75" s="124">
        <v>612</v>
      </c>
      <c r="M75" s="197"/>
      <c r="N75" s="124">
        <v>2166</v>
      </c>
      <c r="O75" s="124"/>
      <c r="P75" s="124">
        <v>2277</v>
      </c>
      <c r="Q75" s="197"/>
      <c r="R75" s="124">
        <v>5287</v>
      </c>
      <c r="S75" s="124"/>
      <c r="T75" s="124">
        <v>4531</v>
      </c>
      <c r="U75" s="197"/>
      <c r="V75" s="124">
        <v>2795</v>
      </c>
      <c r="W75" s="124"/>
      <c r="X75" s="124">
        <v>2404</v>
      </c>
      <c r="Y75" s="197"/>
      <c r="Z75" s="124">
        <v>1811</v>
      </c>
      <c r="AA75" s="124"/>
      <c r="AB75" s="124">
        <v>956</v>
      </c>
    </row>
    <row r="76" spans="1:28" ht="6" customHeight="1">
      <c r="A76" s="37"/>
      <c r="B76" s="51"/>
      <c r="C76" s="51"/>
      <c r="D76" s="51"/>
      <c r="E76" s="197"/>
      <c r="F76" s="51"/>
      <c r="G76" s="51"/>
      <c r="H76" s="51"/>
      <c r="I76" s="233"/>
      <c r="J76" s="51"/>
      <c r="K76" s="51"/>
      <c r="L76" s="51"/>
      <c r="M76" s="197"/>
      <c r="N76" s="51"/>
      <c r="O76" s="51"/>
      <c r="P76" s="51"/>
      <c r="Q76" s="197"/>
      <c r="R76" s="51"/>
      <c r="S76" s="51"/>
      <c r="T76" s="51"/>
      <c r="U76" s="197"/>
      <c r="V76" s="51"/>
      <c r="W76" s="51"/>
      <c r="X76" s="51"/>
      <c r="Y76" s="197"/>
      <c r="Z76" s="51"/>
      <c r="AA76" s="51"/>
      <c r="AB76" s="51"/>
    </row>
    <row r="77" spans="1:28" s="125" customFormat="1" ht="12.75" customHeight="1">
      <c r="A77" s="21" t="s">
        <v>106</v>
      </c>
      <c r="B77" s="124">
        <v>5734</v>
      </c>
      <c r="C77" s="124"/>
      <c r="D77" s="124">
        <v>4393</v>
      </c>
      <c r="E77" s="197"/>
      <c r="F77" s="124">
        <v>1781</v>
      </c>
      <c r="G77" s="124"/>
      <c r="H77" s="124">
        <v>1495</v>
      </c>
      <c r="I77" s="233"/>
      <c r="J77" s="124">
        <v>159</v>
      </c>
      <c r="K77" s="124"/>
      <c r="L77" s="124">
        <v>140</v>
      </c>
      <c r="M77" s="197"/>
      <c r="N77" s="124">
        <v>415</v>
      </c>
      <c r="O77" s="124"/>
      <c r="P77" s="124">
        <v>384</v>
      </c>
      <c r="Q77" s="197"/>
      <c r="R77" s="124">
        <v>1412</v>
      </c>
      <c r="S77" s="124"/>
      <c r="T77" s="124">
        <v>1226</v>
      </c>
      <c r="U77" s="197"/>
      <c r="V77" s="124">
        <v>1072</v>
      </c>
      <c r="W77" s="124"/>
      <c r="X77" s="124">
        <v>957</v>
      </c>
      <c r="Y77" s="197"/>
      <c r="Z77" s="124">
        <v>895</v>
      </c>
      <c r="AA77" s="124"/>
      <c r="AB77" s="124">
        <v>191</v>
      </c>
    </row>
    <row r="78" spans="1:28" ht="6" customHeight="1">
      <c r="A78" s="38"/>
      <c r="B78" s="51"/>
      <c r="C78" s="51"/>
      <c r="D78" s="51"/>
      <c r="E78" s="197"/>
      <c r="F78" s="51"/>
      <c r="G78" s="51"/>
      <c r="H78" s="51"/>
      <c r="I78" s="233"/>
      <c r="J78" s="51"/>
      <c r="K78" s="51"/>
      <c r="L78" s="51"/>
      <c r="M78" s="197"/>
      <c r="N78" s="51"/>
      <c r="O78" s="51"/>
      <c r="P78" s="51"/>
      <c r="Q78" s="197"/>
      <c r="R78" s="51"/>
      <c r="S78" s="51"/>
      <c r="T78" s="51"/>
      <c r="U78" s="197"/>
      <c r="V78" s="51"/>
      <c r="W78" s="51"/>
      <c r="X78" s="51"/>
      <c r="Y78" s="197"/>
      <c r="Z78" s="51"/>
      <c r="AA78" s="51"/>
      <c r="AB78" s="51"/>
    </row>
    <row r="79" spans="1:28" s="125" customFormat="1" ht="12.75" customHeight="1">
      <c r="A79" s="21" t="s">
        <v>107</v>
      </c>
      <c r="B79" s="124">
        <v>991</v>
      </c>
      <c r="C79" s="124"/>
      <c r="D79" s="124">
        <v>816</v>
      </c>
      <c r="E79" s="197"/>
      <c r="F79" s="124">
        <v>250</v>
      </c>
      <c r="G79" s="124"/>
      <c r="H79" s="124">
        <v>230</v>
      </c>
      <c r="I79" s="233"/>
      <c r="J79" s="124">
        <v>53</v>
      </c>
      <c r="K79" s="124"/>
      <c r="L79" s="124">
        <v>48</v>
      </c>
      <c r="M79" s="197"/>
      <c r="N79" s="124">
        <v>101</v>
      </c>
      <c r="O79" s="124"/>
      <c r="P79" s="124">
        <v>97</v>
      </c>
      <c r="Q79" s="197"/>
      <c r="R79" s="124">
        <v>284</v>
      </c>
      <c r="S79" s="124"/>
      <c r="T79" s="124">
        <v>220</v>
      </c>
      <c r="U79" s="197"/>
      <c r="V79" s="124">
        <v>259</v>
      </c>
      <c r="W79" s="124"/>
      <c r="X79" s="124">
        <v>211</v>
      </c>
      <c r="Y79" s="197"/>
      <c r="Z79" s="124">
        <v>44</v>
      </c>
      <c r="AA79" s="124"/>
      <c r="AB79" s="124">
        <v>10</v>
      </c>
    </row>
    <row r="80" spans="1:28" ht="6" customHeight="1">
      <c r="A80" s="37"/>
      <c r="B80" s="51"/>
      <c r="C80" s="51"/>
      <c r="D80" s="51"/>
      <c r="E80" s="197"/>
      <c r="F80" s="51"/>
      <c r="G80" s="51"/>
      <c r="H80" s="51"/>
      <c r="I80" s="233"/>
      <c r="J80" s="51"/>
      <c r="K80" s="51"/>
      <c r="L80" s="51"/>
      <c r="M80" s="197"/>
      <c r="N80" s="51"/>
      <c r="O80" s="51"/>
      <c r="P80" s="51"/>
      <c r="Q80" s="197"/>
      <c r="R80" s="51"/>
      <c r="S80" s="51"/>
      <c r="T80" s="51"/>
      <c r="U80" s="197"/>
      <c r="V80" s="51"/>
      <c r="W80" s="51"/>
      <c r="X80" s="51"/>
      <c r="Y80" s="197"/>
      <c r="Z80" s="51"/>
      <c r="AA80" s="51"/>
      <c r="AB80" s="51"/>
    </row>
    <row r="81" spans="1:28" s="125" customFormat="1" ht="12.75" customHeight="1">
      <c r="A81" s="21" t="s">
        <v>108</v>
      </c>
      <c r="B81" s="124">
        <v>4123</v>
      </c>
      <c r="C81" s="124"/>
      <c r="D81" s="124">
        <v>3787</v>
      </c>
      <c r="E81" s="197"/>
      <c r="F81" s="124">
        <v>1493</v>
      </c>
      <c r="G81" s="124"/>
      <c r="H81" s="124">
        <f>H82+H83+H84</f>
        <v>1245</v>
      </c>
      <c r="I81" s="233"/>
      <c r="J81" s="124">
        <v>103</v>
      </c>
      <c r="K81" s="124"/>
      <c r="L81" s="124">
        <f>L82+L83+L84</f>
        <v>125</v>
      </c>
      <c r="M81" s="197"/>
      <c r="N81" s="124">
        <v>556</v>
      </c>
      <c r="O81" s="124"/>
      <c r="P81" s="124">
        <f>P82+P83+P84</f>
        <v>585</v>
      </c>
      <c r="Q81" s="197"/>
      <c r="R81" s="124">
        <v>573</v>
      </c>
      <c r="S81" s="124"/>
      <c r="T81" s="124">
        <f>T82+T83+T84</f>
        <v>524</v>
      </c>
      <c r="U81" s="197"/>
      <c r="V81" s="124">
        <v>1239</v>
      </c>
      <c r="W81" s="124"/>
      <c r="X81" s="124">
        <f>X82+X83+X84</f>
        <v>1163</v>
      </c>
      <c r="Y81" s="197"/>
      <c r="Z81" s="124">
        <v>159</v>
      </c>
      <c r="AA81" s="124"/>
      <c r="AB81" s="124">
        <v>145</v>
      </c>
    </row>
    <row r="82" spans="1:28" ht="12.75" customHeight="1">
      <c r="A82" s="37" t="s">
        <v>109</v>
      </c>
      <c r="B82" s="51">
        <v>569</v>
      </c>
      <c r="C82" s="51"/>
      <c r="D82" s="51">
        <v>550</v>
      </c>
      <c r="E82" s="197"/>
      <c r="F82" s="51">
        <v>202</v>
      </c>
      <c r="G82" s="51"/>
      <c r="H82" s="51">
        <v>201</v>
      </c>
      <c r="I82" s="233"/>
      <c r="J82" s="51" t="s">
        <v>79</v>
      </c>
      <c r="K82" s="51"/>
      <c r="L82" s="51">
        <v>29</v>
      </c>
      <c r="M82" s="197"/>
      <c r="N82" s="51">
        <v>95</v>
      </c>
      <c r="O82" s="51"/>
      <c r="P82" s="51">
        <v>110</v>
      </c>
      <c r="Q82" s="197"/>
      <c r="R82" s="51">
        <v>76</v>
      </c>
      <c r="S82" s="51"/>
      <c r="T82" s="51">
        <v>72</v>
      </c>
      <c r="U82" s="197"/>
      <c r="V82" s="51">
        <v>190</v>
      </c>
      <c r="W82" s="51"/>
      <c r="X82" s="51">
        <v>129</v>
      </c>
      <c r="Y82" s="197"/>
      <c r="Z82" s="51">
        <v>6</v>
      </c>
      <c r="AA82" s="51"/>
      <c r="AB82" s="51">
        <v>9</v>
      </c>
    </row>
    <row r="83" spans="1:28" ht="12.75" customHeight="1">
      <c r="A83" s="37" t="s">
        <v>110</v>
      </c>
      <c r="B83" s="51">
        <v>907</v>
      </c>
      <c r="C83" s="51"/>
      <c r="D83" s="51">
        <v>781</v>
      </c>
      <c r="E83" s="197"/>
      <c r="F83" s="51">
        <v>249</v>
      </c>
      <c r="G83" s="51"/>
      <c r="H83" s="51">
        <v>217</v>
      </c>
      <c r="I83" s="233"/>
      <c r="J83" s="51">
        <v>25</v>
      </c>
      <c r="K83" s="51"/>
      <c r="L83" s="51">
        <v>34</v>
      </c>
      <c r="M83" s="197"/>
      <c r="N83" s="51">
        <v>106</v>
      </c>
      <c r="O83" s="51"/>
      <c r="P83" s="51">
        <v>85</v>
      </c>
      <c r="Q83" s="197"/>
      <c r="R83" s="51">
        <v>138</v>
      </c>
      <c r="S83" s="51"/>
      <c r="T83" s="51">
        <v>140</v>
      </c>
      <c r="U83" s="197"/>
      <c r="V83" s="51">
        <v>359</v>
      </c>
      <c r="W83" s="51"/>
      <c r="X83" s="51">
        <v>292</v>
      </c>
      <c r="Y83" s="197"/>
      <c r="Z83" s="51">
        <v>30</v>
      </c>
      <c r="AA83" s="51"/>
      <c r="AB83" s="51">
        <v>13</v>
      </c>
    </row>
    <row r="84" spans="1:28" ht="12.75" customHeight="1">
      <c r="A84" s="37" t="s">
        <v>111</v>
      </c>
      <c r="B84" s="51">
        <v>2647</v>
      </c>
      <c r="C84" s="51"/>
      <c r="D84" s="51">
        <v>2456</v>
      </c>
      <c r="E84" s="197"/>
      <c r="F84" s="51">
        <v>1042</v>
      </c>
      <c r="G84" s="51"/>
      <c r="H84" s="51">
        <v>827</v>
      </c>
      <c r="I84" s="233"/>
      <c r="J84" s="51">
        <v>78</v>
      </c>
      <c r="K84" s="51"/>
      <c r="L84" s="51">
        <v>62</v>
      </c>
      <c r="M84" s="197"/>
      <c r="N84" s="51">
        <v>355</v>
      </c>
      <c r="O84" s="51"/>
      <c r="P84" s="51">
        <v>390</v>
      </c>
      <c r="Q84" s="197"/>
      <c r="R84" s="51">
        <v>359</v>
      </c>
      <c r="S84" s="51"/>
      <c r="T84" s="51">
        <v>312</v>
      </c>
      <c r="U84" s="197"/>
      <c r="V84" s="51">
        <v>690</v>
      </c>
      <c r="W84" s="51"/>
      <c r="X84" s="51">
        <v>742</v>
      </c>
      <c r="Y84" s="197"/>
      <c r="Z84" s="51">
        <v>123</v>
      </c>
      <c r="AA84" s="51"/>
      <c r="AB84" s="51">
        <v>123</v>
      </c>
    </row>
    <row r="85" spans="1:28" ht="6" customHeight="1">
      <c r="A85" s="37"/>
      <c r="B85" s="51"/>
      <c r="C85" s="51"/>
      <c r="D85" s="51"/>
      <c r="E85" s="197"/>
      <c r="F85" s="51"/>
      <c r="G85" s="51"/>
      <c r="H85" s="51"/>
      <c r="I85" s="233"/>
      <c r="J85" s="51"/>
      <c r="K85" s="51"/>
      <c r="L85" s="51"/>
      <c r="M85" s="197"/>
      <c r="N85" s="51"/>
      <c r="O85" s="51"/>
      <c r="P85" s="51"/>
      <c r="Q85" s="197"/>
      <c r="R85" s="51"/>
      <c r="S85" s="51"/>
      <c r="T85" s="51"/>
      <c r="U85" s="197"/>
      <c r="V85" s="51"/>
      <c r="W85" s="51"/>
      <c r="X85" s="51"/>
      <c r="Y85" s="197"/>
      <c r="Z85" s="51"/>
      <c r="AA85" s="51"/>
      <c r="AB85" s="51"/>
    </row>
    <row r="86" spans="1:28" s="125" customFormat="1" ht="12.75" customHeight="1">
      <c r="A86" s="21" t="s">
        <v>112</v>
      </c>
      <c r="B86" s="124">
        <v>781</v>
      </c>
      <c r="C86" s="124"/>
      <c r="D86" s="124">
        <v>709</v>
      </c>
      <c r="E86" s="197"/>
      <c r="F86" s="124">
        <v>353</v>
      </c>
      <c r="G86" s="124"/>
      <c r="H86" s="124">
        <v>291</v>
      </c>
      <c r="I86" s="233"/>
      <c r="J86" s="124">
        <v>6</v>
      </c>
      <c r="K86" s="124"/>
      <c r="L86" s="124">
        <v>18</v>
      </c>
      <c r="M86" s="197"/>
      <c r="N86" s="124">
        <v>164</v>
      </c>
      <c r="O86" s="124"/>
      <c r="P86" s="124">
        <v>109</v>
      </c>
      <c r="Q86" s="197"/>
      <c r="R86" s="124">
        <v>131</v>
      </c>
      <c r="S86" s="124"/>
      <c r="T86" s="124">
        <v>130</v>
      </c>
      <c r="U86" s="197"/>
      <c r="V86" s="124">
        <v>118</v>
      </c>
      <c r="W86" s="124"/>
      <c r="X86" s="124">
        <v>143</v>
      </c>
      <c r="Y86" s="197"/>
      <c r="Z86" s="124">
        <v>9</v>
      </c>
      <c r="AA86" s="124"/>
      <c r="AB86" s="124">
        <v>18</v>
      </c>
    </row>
    <row r="87" spans="1:28" ht="6" customHeight="1">
      <c r="A87" s="37"/>
      <c r="B87" s="51"/>
      <c r="C87" s="51"/>
      <c r="D87" s="51"/>
      <c r="E87" s="197"/>
      <c r="F87" s="51"/>
      <c r="G87" s="51"/>
      <c r="H87" s="51"/>
      <c r="I87" s="233"/>
      <c r="J87" s="51"/>
      <c r="K87" s="51"/>
      <c r="L87" s="51"/>
      <c r="M87" s="197"/>
      <c r="N87" s="51"/>
      <c r="O87" s="51"/>
      <c r="P87" s="51"/>
      <c r="Q87" s="197"/>
      <c r="R87" s="51"/>
      <c r="S87" s="51"/>
      <c r="T87" s="51"/>
      <c r="U87" s="197"/>
      <c r="V87" s="51"/>
      <c r="W87" s="51"/>
      <c r="X87" s="51"/>
      <c r="Y87" s="197"/>
      <c r="Z87" s="51"/>
      <c r="AA87" s="51"/>
      <c r="AB87" s="51"/>
    </row>
    <row r="88" spans="1:28" ht="12.75" customHeight="1">
      <c r="A88" s="37" t="s">
        <v>113</v>
      </c>
      <c r="B88" s="51">
        <v>154</v>
      </c>
      <c r="C88" s="51"/>
      <c r="D88" s="51">
        <v>78</v>
      </c>
      <c r="E88" s="197"/>
      <c r="F88" s="51">
        <v>54</v>
      </c>
      <c r="G88" s="51"/>
      <c r="H88" s="51">
        <v>25</v>
      </c>
      <c r="I88" s="233"/>
      <c r="J88" s="51" t="s">
        <v>79</v>
      </c>
      <c r="K88" s="51"/>
      <c r="L88" s="51">
        <v>7</v>
      </c>
      <c r="M88" s="197"/>
      <c r="N88" s="51">
        <v>60</v>
      </c>
      <c r="O88" s="51"/>
      <c r="P88" s="51">
        <v>30</v>
      </c>
      <c r="Q88" s="197"/>
      <c r="R88" s="51">
        <v>11</v>
      </c>
      <c r="S88" s="51"/>
      <c r="T88" s="51">
        <v>9</v>
      </c>
      <c r="U88" s="197"/>
      <c r="V88" s="51">
        <v>21</v>
      </c>
      <c r="W88" s="51"/>
      <c r="X88" s="51">
        <v>6</v>
      </c>
      <c r="Y88" s="197"/>
      <c r="Z88" s="51">
        <v>8</v>
      </c>
      <c r="AA88" s="51"/>
      <c r="AB88" s="51">
        <v>1</v>
      </c>
    </row>
    <row r="89" spans="1:28" ht="12.75" customHeight="1">
      <c r="A89" s="37" t="s">
        <v>114</v>
      </c>
      <c r="B89" s="51">
        <v>145</v>
      </c>
      <c r="C89" s="51"/>
      <c r="D89" s="51">
        <v>87</v>
      </c>
      <c r="E89" s="197"/>
      <c r="F89" s="51">
        <v>43</v>
      </c>
      <c r="G89" s="51"/>
      <c r="H89" s="51">
        <v>24</v>
      </c>
      <c r="I89" s="233"/>
      <c r="J89" s="51">
        <v>4</v>
      </c>
      <c r="K89" s="51"/>
      <c r="L89" s="51">
        <v>6</v>
      </c>
      <c r="M89" s="197"/>
      <c r="N89" s="51">
        <v>42</v>
      </c>
      <c r="O89" s="51"/>
      <c r="P89" s="51">
        <v>21</v>
      </c>
      <c r="Q89" s="197"/>
      <c r="R89" s="51">
        <v>28</v>
      </c>
      <c r="S89" s="51"/>
      <c r="T89" s="51">
        <v>14</v>
      </c>
      <c r="U89" s="197"/>
      <c r="V89" s="51">
        <v>27</v>
      </c>
      <c r="W89" s="51"/>
      <c r="X89" s="51">
        <v>22</v>
      </c>
      <c r="Y89" s="197"/>
      <c r="Z89" s="51">
        <v>1</v>
      </c>
      <c r="AA89" s="51"/>
      <c r="AB89" s="51" t="s">
        <v>79</v>
      </c>
    </row>
  </sheetData>
  <sheetProtection/>
  <mergeCells count="17">
    <mergeCell ref="O1:U1"/>
    <mergeCell ref="A1:D1"/>
    <mergeCell ref="M2:U4"/>
    <mergeCell ref="A6:A8"/>
    <mergeCell ref="B6:D6"/>
    <mergeCell ref="E6:E89"/>
    <mergeCell ref="F6:H6"/>
    <mergeCell ref="I6:I89"/>
    <mergeCell ref="J6:L6"/>
    <mergeCell ref="M6:M89"/>
    <mergeCell ref="N6:P6"/>
    <mergeCell ref="Y6:Y89"/>
    <mergeCell ref="Z6:AB6"/>
    <mergeCell ref="Q6:Q89"/>
    <mergeCell ref="R6:T6"/>
    <mergeCell ref="U6:U89"/>
    <mergeCell ref="V6:X6"/>
  </mergeCells>
  <hyperlinks>
    <hyperlink ref="O1" location="Fuente!A1" display="Fuente"/>
    <hyperlink ref="O1:U1" location="Inicio!A1" display="Volver Inicio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M1" sqref="M1:S1"/>
    </sheetView>
  </sheetViews>
  <sheetFormatPr defaultColWidth="8.421875" defaultRowHeight="12.75"/>
  <cols>
    <col min="1" max="1" width="22.421875" style="74" customWidth="1"/>
    <col min="2" max="2" width="11.00390625" style="59" customWidth="1"/>
    <col min="3" max="3" width="1.1484375" style="59" customWidth="1"/>
    <col min="4" max="4" width="11.00390625" style="59" customWidth="1"/>
    <col min="5" max="5" width="1.1484375" style="59" customWidth="1"/>
    <col min="6" max="6" width="11.00390625" style="59" customWidth="1"/>
    <col min="7" max="7" width="1.1484375" style="59" customWidth="1"/>
    <col min="8" max="8" width="11.00390625" style="59" customWidth="1"/>
    <col min="9" max="9" width="1.1484375" style="59" customWidth="1"/>
    <col min="10" max="10" width="11.00390625" style="59" customWidth="1"/>
    <col min="11" max="11" width="1.1484375" style="59" customWidth="1"/>
    <col min="12" max="12" width="11.00390625" style="59" customWidth="1"/>
    <col min="13" max="13" width="1.1484375" style="59" customWidth="1"/>
    <col min="14" max="14" width="11.00390625" style="59" customWidth="1"/>
    <col min="15" max="15" width="1.1484375" style="59" customWidth="1"/>
    <col min="16" max="16" width="11.00390625" style="59" customWidth="1"/>
    <col min="17" max="17" width="1.1484375" style="59" customWidth="1"/>
    <col min="18" max="18" width="11.00390625" style="59" customWidth="1"/>
    <col min="19" max="21" width="8.421875" style="59" customWidth="1"/>
    <col min="22" max="22" width="23.28125" style="59" customWidth="1"/>
    <col min="23" max="16384" width="8.421875" style="59" customWidth="1"/>
  </cols>
  <sheetData>
    <row r="1" spans="1:19" ht="15" customHeight="1">
      <c r="A1" s="57" t="s">
        <v>0</v>
      </c>
      <c r="B1" s="62"/>
      <c r="C1" s="62"/>
      <c r="D1" s="58"/>
      <c r="E1" s="58"/>
      <c r="F1" s="58"/>
      <c r="G1" s="58"/>
      <c r="H1" s="75"/>
      <c r="I1" s="58"/>
      <c r="J1" s="58"/>
      <c r="K1" s="58"/>
      <c r="L1" s="60" t="s">
        <v>123</v>
      </c>
      <c r="M1" s="182" t="s">
        <v>130</v>
      </c>
      <c r="N1" s="182"/>
      <c r="O1" s="182"/>
      <c r="P1" s="182"/>
      <c r="Q1" s="182"/>
      <c r="R1" s="182"/>
      <c r="S1" s="182"/>
    </row>
    <row r="2" spans="1:18" ht="15.75" customHeight="1">
      <c r="A2" s="63"/>
      <c r="B2" s="58"/>
      <c r="C2" s="58"/>
      <c r="D2" s="58"/>
      <c r="E2" s="58"/>
      <c r="F2" s="126"/>
      <c r="G2" s="127"/>
      <c r="H2" s="127"/>
      <c r="I2" s="127"/>
      <c r="J2" s="127"/>
      <c r="K2" s="58"/>
      <c r="L2" s="235" t="s">
        <v>124</v>
      </c>
      <c r="M2" s="236"/>
      <c r="N2" s="236"/>
      <c r="O2" s="236"/>
      <c r="P2" s="236"/>
      <c r="Q2" s="236"/>
      <c r="R2" s="236"/>
    </row>
    <row r="3" spans="1:18" ht="15" customHeight="1">
      <c r="A3" s="63"/>
      <c r="B3" s="58"/>
      <c r="C3" s="58"/>
      <c r="D3" s="58"/>
      <c r="E3" s="58"/>
      <c r="F3" s="127"/>
      <c r="G3" s="127"/>
      <c r="H3" s="127"/>
      <c r="I3" s="127"/>
      <c r="J3" s="127"/>
      <c r="K3" s="58"/>
      <c r="L3" s="236"/>
      <c r="M3" s="236"/>
      <c r="N3" s="236"/>
      <c r="O3" s="236"/>
      <c r="P3" s="236"/>
      <c r="Q3" s="236"/>
      <c r="R3" s="236"/>
    </row>
    <row r="4" spans="1:18" ht="21" customHeight="1">
      <c r="A4" s="63"/>
      <c r="B4" s="58"/>
      <c r="C4" s="58"/>
      <c r="D4" s="58"/>
      <c r="E4" s="58"/>
      <c r="F4" s="127"/>
      <c r="G4" s="127"/>
      <c r="H4" s="127"/>
      <c r="I4" s="127"/>
      <c r="J4" s="127"/>
      <c r="K4" s="58"/>
      <c r="L4" s="236"/>
      <c r="M4" s="236"/>
      <c r="N4" s="236"/>
      <c r="O4" s="236"/>
      <c r="P4" s="236"/>
      <c r="Q4" s="236"/>
      <c r="R4" s="236"/>
    </row>
    <row r="5" spans="1:15" ht="14.25" customHeight="1" thickBot="1">
      <c r="A5" s="37"/>
      <c r="B5" s="122"/>
      <c r="C5" s="122"/>
      <c r="D5" s="122"/>
      <c r="E5" s="122"/>
      <c r="F5" s="128"/>
      <c r="G5" s="128"/>
      <c r="H5" s="39"/>
      <c r="I5" s="39"/>
      <c r="J5" s="39"/>
      <c r="K5" s="39"/>
      <c r="L5" s="39"/>
      <c r="M5" s="39"/>
      <c r="N5" s="39"/>
      <c r="O5" s="39"/>
    </row>
    <row r="6" spans="1:18" ht="15" customHeight="1" thickBot="1">
      <c r="A6" s="208"/>
      <c r="B6" s="237" t="s">
        <v>41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</row>
    <row r="7" spans="1:18" ht="25.5" customHeight="1">
      <c r="A7" s="208"/>
      <c r="B7" s="239" t="s">
        <v>45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129"/>
      <c r="N7" s="239" t="s">
        <v>13</v>
      </c>
      <c r="O7" s="240"/>
      <c r="P7" s="240"/>
      <c r="Q7" s="240"/>
      <c r="R7" s="240"/>
    </row>
    <row r="8" spans="1:18" ht="23.25" customHeight="1">
      <c r="A8" s="208"/>
      <c r="B8" s="241" t="s">
        <v>43</v>
      </c>
      <c r="C8" s="242"/>
      <c r="D8" s="242"/>
      <c r="E8" s="243"/>
      <c r="F8" s="243"/>
      <c r="G8" s="39"/>
      <c r="H8" s="244" t="s">
        <v>125</v>
      </c>
      <c r="I8" s="243"/>
      <c r="J8" s="243"/>
      <c r="K8" s="243"/>
      <c r="L8" s="243"/>
      <c r="M8" s="130"/>
      <c r="N8" s="244" t="s">
        <v>125</v>
      </c>
      <c r="O8" s="243"/>
      <c r="P8" s="243"/>
      <c r="Q8" s="243"/>
      <c r="R8" s="243"/>
    </row>
    <row r="9" spans="1:18" ht="13.5" customHeight="1">
      <c r="A9" s="208"/>
      <c r="B9" s="131" t="s">
        <v>9</v>
      </c>
      <c r="C9" s="132"/>
      <c r="D9" s="131" t="s">
        <v>126</v>
      </c>
      <c r="E9" s="133"/>
      <c r="F9" s="131" t="s">
        <v>127</v>
      </c>
      <c r="G9" s="133"/>
      <c r="H9" s="131" t="s">
        <v>9</v>
      </c>
      <c r="I9" s="132"/>
      <c r="J9" s="131" t="s">
        <v>126</v>
      </c>
      <c r="K9" s="133"/>
      <c r="L9" s="131" t="s">
        <v>127</v>
      </c>
      <c r="M9" s="132"/>
      <c r="N9" s="43" t="s">
        <v>9</v>
      </c>
      <c r="O9" s="71"/>
      <c r="P9" s="43" t="s">
        <v>126</v>
      </c>
      <c r="Q9" s="134"/>
      <c r="R9" s="43" t="s">
        <v>127</v>
      </c>
    </row>
    <row r="10" spans="1:15" ht="11.25" customHeight="1">
      <c r="A10" s="208"/>
      <c r="B10" s="35"/>
      <c r="C10" s="35"/>
      <c r="D10" s="35"/>
      <c r="E10" s="135"/>
      <c r="F10" s="135"/>
      <c r="G10" s="135"/>
      <c r="H10" s="46"/>
      <c r="I10" s="46"/>
      <c r="J10" s="46"/>
      <c r="K10" s="41"/>
      <c r="L10" s="35"/>
      <c r="M10" s="35"/>
      <c r="N10" s="71"/>
      <c r="O10" s="71"/>
    </row>
    <row r="11" spans="1:18" ht="12.75" customHeight="1">
      <c r="A11" s="136" t="s">
        <v>128</v>
      </c>
      <c r="B11" s="49">
        <f>D11+F11</f>
        <v>92740</v>
      </c>
      <c r="C11" s="49"/>
      <c r="D11" s="49">
        <f>D13+D23+D28+D30+D32+D36+D38+D45+D56+D62+D67+D71+D77+D79+D81+D83+D88+D90+D91</f>
        <v>66299</v>
      </c>
      <c r="E11" s="49"/>
      <c r="F11" s="49">
        <f>F13+F23+F28+F30+F32+F36+F38+F45+F56+F62+F67+F71+F77+F79+F81+F83+F88+F90+F91</f>
        <v>26441</v>
      </c>
      <c r="G11" s="49"/>
      <c r="H11" s="50">
        <f>J11+L11</f>
        <v>935225.5849999998</v>
      </c>
      <c r="I11" s="50"/>
      <c r="J11" s="50">
        <v>647859.9259999999</v>
      </c>
      <c r="K11" s="49"/>
      <c r="L11" s="50">
        <f>L13+L23+L28+L30+L32+L36+L38+L45+L56+L62+L67+L71+L77+L79+L81+L83+L88+L90+L91</f>
        <v>287365.659</v>
      </c>
      <c r="M11" s="137"/>
      <c r="N11" s="50">
        <f>P11+R11</f>
        <v>606722.463</v>
      </c>
      <c r="O11" s="137"/>
      <c r="P11" s="50">
        <v>485446.04</v>
      </c>
      <c r="Q11" s="50"/>
      <c r="R11" s="50">
        <v>121276.423</v>
      </c>
    </row>
    <row r="12" spans="1:18" ht="6" customHeight="1">
      <c r="A12" s="38"/>
      <c r="B12" s="138"/>
      <c r="C12" s="71"/>
      <c r="D12" s="138"/>
      <c r="E12" s="71"/>
      <c r="F12" s="71"/>
      <c r="G12" s="71"/>
      <c r="H12" s="137"/>
      <c r="I12" s="137"/>
      <c r="J12" s="137"/>
      <c r="K12" s="71"/>
      <c r="L12" s="137"/>
      <c r="M12" s="137"/>
      <c r="N12" s="139"/>
      <c r="O12" s="137"/>
      <c r="P12" s="139"/>
      <c r="Q12" s="137"/>
      <c r="R12" s="137"/>
    </row>
    <row r="13" spans="1:18" ht="12.75" customHeight="1">
      <c r="A13" s="38" t="s">
        <v>52</v>
      </c>
      <c r="B13" s="140">
        <f aca="true" t="shared" si="0" ref="B13:B75">D13+F13</f>
        <v>12866</v>
      </c>
      <c r="C13" s="140"/>
      <c r="D13" s="140">
        <f>D14+D15+D16+D17+D18+D19+D20+D21</f>
        <v>8882</v>
      </c>
      <c r="E13" s="140"/>
      <c r="F13" s="140">
        <f>F14+F15+F16+F17+F18+F19+F20+F21</f>
        <v>3984</v>
      </c>
      <c r="G13" s="140"/>
      <c r="H13" s="141">
        <f aca="true" t="shared" si="1" ref="H13:H75">J13+L13</f>
        <v>124382.65899999999</v>
      </c>
      <c r="I13" s="50"/>
      <c r="J13" s="141">
        <v>83559.59599999999</v>
      </c>
      <c r="K13" s="140"/>
      <c r="L13" s="141">
        <f>L14+L15+L16+L17+L18+L19+L20+L21</f>
        <v>40823.062999999995</v>
      </c>
      <c r="M13" s="137"/>
      <c r="N13" s="142">
        <f aca="true" t="shared" si="2" ref="N13:N75">P13+R13</f>
        <v>76764.69200000001</v>
      </c>
      <c r="O13" s="137"/>
      <c r="P13" s="142">
        <v>61703.258</v>
      </c>
      <c r="Q13" s="141"/>
      <c r="R13" s="141">
        <v>15061.434000000001</v>
      </c>
    </row>
    <row r="14" spans="1:18" ht="12.75" customHeight="1">
      <c r="A14" s="37" t="s">
        <v>53</v>
      </c>
      <c r="B14" s="143">
        <f t="shared" si="0"/>
        <v>1662</v>
      </c>
      <c r="C14" s="144"/>
      <c r="D14" s="143">
        <v>982</v>
      </c>
      <c r="E14" s="144"/>
      <c r="F14" s="144">
        <v>680</v>
      </c>
      <c r="G14" s="144"/>
      <c r="H14" s="145">
        <f t="shared" si="1"/>
        <v>3490.309</v>
      </c>
      <c r="I14" s="146"/>
      <c r="J14" s="145">
        <v>1938.883</v>
      </c>
      <c r="K14" s="144"/>
      <c r="L14" s="145">
        <v>1551.426</v>
      </c>
      <c r="M14" s="137"/>
      <c r="N14" s="147">
        <f t="shared" si="2"/>
        <v>1680.1760000000002</v>
      </c>
      <c r="O14" s="137"/>
      <c r="P14" s="147">
        <v>1467.746</v>
      </c>
      <c r="Q14" s="145"/>
      <c r="R14" s="145">
        <v>212.43</v>
      </c>
    </row>
    <row r="15" spans="1:18" ht="12.75" customHeight="1">
      <c r="A15" s="37" t="s">
        <v>54</v>
      </c>
      <c r="B15" s="143">
        <f t="shared" si="0"/>
        <v>1312</v>
      </c>
      <c r="C15" s="144"/>
      <c r="D15" s="143">
        <v>920</v>
      </c>
      <c r="E15" s="144"/>
      <c r="F15" s="144">
        <v>392</v>
      </c>
      <c r="G15" s="144"/>
      <c r="H15" s="145">
        <f t="shared" si="1"/>
        <v>13355.58</v>
      </c>
      <c r="I15" s="146"/>
      <c r="J15" s="145">
        <v>8826.126</v>
      </c>
      <c r="K15" s="144"/>
      <c r="L15" s="145">
        <v>4529.454</v>
      </c>
      <c r="M15" s="137"/>
      <c r="N15" s="147">
        <f t="shared" si="2"/>
        <v>8492.148</v>
      </c>
      <c r="O15" s="137"/>
      <c r="P15" s="147">
        <v>6015.584</v>
      </c>
      <c r="Q15" s="145"/>
      <c r="R15" s="145">
        <v>2476.564</v>
      </c>
    </row>
    <row r="16" spans="1:18" ht="12.75" customHeight="1">
      <c r="A16" s="37" t="s">
        <v>55</v>
      </c>
      <c r="B16" s="143">
        <f t="shared" si="0"/>
        <v>1002</v>
      </c>
      <c r="C16" s="144"/>
      <c r="D16" s="143">
        <v>706</v>
      </c>
      <c r="E16" s="144"/>
      <c r="F16" s="144">
        <v>296</v>
      </c>
      <c r="G16" s="144"/>
      <c r="H16" s="145">
        <f t="shared" si="1"/>
        <v>13161.076000000001</v>
      </c>
      <c r="I16" s="146"/>
      <c r="J16" s="145">
        <v>8804.276</v>
      </c>
      <c r="K16" s="144"/>
      <c r="L16" s="145">
        <v>4356.8</v>
      </c>
      <c r="M16" s="137"/>
      <c r="N16" s="147">
        <f t="shared" si="2"/>
        <v>8366.671</v>
      </c>
      <c r="O16" s="137"/>
      <c r="P16" s="147">
        <v>6843.742</v>
      </c>
      <c r="Q16" s="145"/>
      <c r="R16" s="145">
        <v>1522.929</v>
      </c>
    </row>
    <row r="17" spans="1:18" ht="12.75" customHeight="1">
      <c r="A17" s="37" t="s">
        <v>56</v>
      </c>
      <c r="B17" s="143">
        <f t="shared" si="0"/>
        <v>1176</v>
      </c>
      <c r="C17" s="144"/>
      <c r="D17" s="143">
        <v>784</v>
      </c>
      <c r="E17" s="144"/>
      <c r="F17" s="144">
        <v>392</v>
      </c>
      <c r="G17" s="144"/>
      <c r="H17" s="145">
        <f t="shared" si="1"/>
        <v>12271.563999999998</v>
      </c>
      <c r="I17" s="146"/>
      <c r="J17" s="145">
        <v>7897.713</v>
      </c>
      <c r="K17" s="144"/>
      <c r="L17" s="145">
        <v>4373.851</v>
      </c>
      <c r="M17" s="137"/>
      <c r="N17" s="147">
        <f t="shared" si="2"/>
        <v>9819.083</v>
      </c>
      <c r="O17" s="137"/>
      <c r="P17" s="147">
        <v>7054.755</v>
      </c>
      <c r="Q17" s="145"/>
      <c r="R17" s="145">
        <v>2764.328</v>
      </c>
    </row>
    <row r="18" spans="1:18" ht="12.75" customHeight="1">
      <c r="A18" s="37" t="s">
        <v>57</v>
      </c>
      <c r="B18" s="143">
        <f t="shared" si="0"/>
        <v>844</v>
      </c>
      <c r="C18" s="144"/>
      <c r="D18" s="143">
        <v>649</v>
      </c>
      <c r="E18" s="144"/>
      <c r="F18" s="144">
        <v>195</v>
      </c>
      <c r="G18" s="144"/>
      <c r="H18" s="145">
        <f t="shared" si="1"/>
        <v>11664.737000000001</v>
      </c>
      <c r="I18" s="146"/>
      <c r="J18" s="145">
        <v>8520.92</v>
      </c>
      <c r="K18" s="144"/>
      <c r="L18" s="145">
        <v>3143.817</v>
      </c>
      <c r="M18" s="137"/>
      <c r="N18" s="147">
        <f t="shared" si="2"/>
        <v>3687.04</v>
      </c>
      <c r="O18" s="137"/>
      <c r="P18" s="147">
        <v>2994.563</v>
      </c>
      <c r="Q18" s="145"/>
      <c r="R18" s="145">
        <v>692.477</v>
      </c>
    </row>
    <row r="19" spans="1:18" ht="12.75" customHeight="1">
      <c r="A19" s="37" t="s">
        <v>58</v>
      </c>
      <c r="B19" s="143">
        <f t="shared" si="0"/>
        <v>700</v>
      </c>
      <c r="C19" s="144"/>
      <c r="D19" s="143">
        <v>495</v>
      </c>
      <c r="E19" s="144"/>
      <c r="F19" s="144">
        <v>205</v>
      </c>
      <c r="G19" s="144"/>
      <c r="H19" s="145">
        <f t="shared" si="1"/>
        <v>6916.686</v>
      </c>
      <c r="I19" s="146"/>
      <c r="J19" s="145">
        <v>5021.155</v>
      </c>
      <c r="K19" s="144"/>
      <c r="L19" s="145">
        <v>1895.531</v>
      </c>
      <c r="M19" s="137"/>
      <c r="N19" s="147">
        <f t="shared" si="2"/>
        <v>8331.424</v>
      </c>
      <c r="O19" s="137"/>
      <c r="P19" s="147">
        <v>6836.729</v>
      </c>
      <c r="Q19" s="145"/>
      <c r="R19" s="145">
        <v>1494.695</v>
      </c>
    </row>
    <row r="20" spans="1:18" ht="12.75" customHeight="1">
      <c r="A20" s="37" t="s">
        <v>59</v>
      </c>
      <c r="B20" s="143">
        <f t="shared" si="0"/>
        <v>2625</v>
      </c>
      <c r="C20" s="144"/>
      <c r="D20" s="143">
        <v>1839</v>
      </c>
      <c r="E20" s="144"/>
      <c r="F20" s="144">
        <v>786</v>
      </c>
      <c r="G20" s="144"/>
      <c r="H20" s="145">
        <f t="shared" si="1"/>
        <v>23569.012</v>
      </c>
      <c r="I20" s="146"/>
      <c r="J20" s="145">
        <v>15741.122</v>
      </c>
      <c r="K20" s="144"/>
      <c r="L20" s="145">
        <v>7827.89</v>
      </c>
      <c r="M20" s="137"/>
      <c r="N20" s="147">
        <f t="shared" si="2"/>
        <v>17809.949</v>
      </c>
      <c r="O20" s="137"/>
      <c r="P20" s="147">
        <v>15610.582</v>
      </c>
      <c r="Q20" s="145"/>
      <c r="R20" s="145">
        <v>2199.367</v>
      </c>
    </row>
    <row r="21" spans="1:18" ht="12.75" customHeight="1">
      <c r="A21" s="63" t="s">
        <v>60</v>
      </c>
      <c r="B21" s="148">
        <f t="shared" si="0"/>
        <v>3545</v>
      </c>
      <c r="C21" s="149"/>
      <c r="D21" s="148">
        <v>2507</v>
      </c>
      <c r="E21" s="149"/>
      <c r="F21" s="149">
        <v>1038</v>
      </c>
      <c r="G21" s="149"/>
      <c r="H21" s="150">
        <f t="shared" si="1"/>
        <v>39953.695</v>
      </c>
      <c r="I21" s="146"/>
      <c r="J21" s="150">
        <v>26809.401</v>
      </c>
      <c r="K21" s="149"/>
      <c r="L21" s="150">
        <v>13144.294</v>
      </c>
      <c r="M21" s="139"/>
      <c r="N21" s="139">
        <f t="shared" si="2"/>
        <v>18578.201</v>
      </c>
      <c r="O21" s="139"/>
      <c r="P21" s="139">
        <v>14879.557</v>
      </c>
      <c r="Q21" s="150"/>
      <c r="R21" s="150">
        <v>3698.644</v>
      </c>
    </row>
    <row r="22" spans="1:18" ht="6" customHeight="1">
      <c r="A22" s="63"/>
      <c r="B22" s="148"/>
      <c r="C22" s="149"/>
      <c r="D22" s="148"/>
      <c r="E22" s="149"/>
      <c r="F22" s="149"/>
      <c r="G22" s="149"/>
      <c r="H22" s="150"/>
      <c r="I22" s="50"/>
      <c r="J22" s="150"/>
      <c r="K22" s="149"/>
      <c r="L22" s="150"/>
      <c r="M22" s="139"/>
      <c r="N22" s="139"/>
      <c r="O22" s="139"/>
      <c r="P22" s="139"/>
      <c r="Q22" s="150"/>
      <c r="R22" s="150"/>
    </row>
    <row r="23" spans="1:18" ht="12.75" customHeight="1">
      <c r="A23" s="120" t="s">
        <v>61</v>
      </c>
      <c r="B23" s="69">
        <f t="shared" si="0"/>
        <v>1917</v>
      </c>
      <c r="C23" s="69"/>
      <c r="D23" s="69">
        <f>D24+D25+D26</f>
        <v>1137</v>
      </c>
      <c r="E23" s="69"/>
      <c r="F23" s="69">
        <f>F24+F25+F26</f>
        <v>780</v>
      </c>
      <c r="G23" s="69"/>
      <c r="H23" s="29">
        <f t="shared" si="1"/>
        <v>14547.235</v>
      </c>
      <c r="I23" s="50"/>
      <c r="J23" s="29">
        <v>7887.254</v>
      </c>
      <c r="K23" s="69"/>
      <c r="L23" s="29">
        <f>L24+L25+L26</f>
        <v>6659.981</v>
      </c>
      <c r="M23" s="139"/>
      <c r="N23" s="151">
        <f t="shared" si="2"/>
        <v>17889.672</v>
      </c>
      <c r="O23" s="29"/>
      <c r="P23" s="151">
        <v>14264.275</v>
      </c>
      <c r="Q23" s="29"/>
      <c r="R23" s="29">
        <v>3625.3970000000004</v>
      </c>
    </row>
    <row r="24" spans="1:18" ht="12.75" customHeight="1">
      <c r="A24" s="63" t="s">
        <v>62</v>
      </c>
      <c r="B24" s="148">
        <f t="shared" si="0"/>
        <v>277</v>
      </c>
      <c r="C24" s="149"/>
      <c r="D24" s="148">
        <v>153</v>
      </c>
      <c r="E24" s="149"/>
      <c r="F24" s="149">
        <v>124</v>
      </c>
      <c r="G24" s="149"/>
      <c r="H24" s="150">
        <f t="shared" si="1"/>
        <v>2239.576</v>
      </c>
      <c r="I24" s="146"/>
      <c r="J24" s="150">
        <v>1132.736</v>
      </c>
      <c r="K24" s="149"/>
      <c r="L24" s="150">
        <v>1106.84</v>
      </c>
      <c r="M24" s="139"/>
      <c r="N24" s="139">
        <f t="shared" si="2"/>
        <v>2173.983</v>
      </c>
      <c r="O24" s="139"/>
      <c r="P24" s="139">
        <v>1414.2</v>
      </c>
      <c r="Q24" s="150"/>
      <c r="R24" s="150">
        <v>759.783</v>
      </c>
    </row>
    <row r="25" spans="1:18" ht="12.75" customHeight="1">
      <c r="A25" s="63" t="s">
        <v>63</v>
      </c>
      <c r="B25" s="148">
        <f t="shared" si="0"/>
        <v>60</v>
      </c>
      <c r="C25" s="149"/>
      <c r="D25" s="148">
        <v>34</v>
      </c>
      <c r="E25" s="149"/>
      <c r="F25" s="149">
        <v>26</v>
      </c>
      <c r="G25" s="149"/>
      <c r="H25" s="150">
        <f t="shared" si="1"/>
        <v>313.099</v>
      </c>
      <c r="I25" s="146"/>
      <c r="J25" s="150">
        <v>120.992</v>
      </c>
      <c r="K25" s="149"/>
      <c r="L25" s="150">
        <v>192.107</v>
      </c>
      <c r="M25" s="139"/>
      <c r="N25" s="139">
        <f t="shared" si="2"/>
        <v>691.225</v>
      </c>
      <c r="O25" s="139"/>
      <c r="P25" s="139">
        <v>672.871</v>
      </c>
      <c r="Q25" s="150"/>
      <c r="R25" s="150">
        <v>18.354</v>
      </c>
    </row>
    <row r="26" spans="1:18" ht="12.75" customHeight="1">
      <c r="A26" s="63" t="s">
        <v>64</v>
      </c>
      <c r="B26" s="148">
        <f t="shared" si="0"/>
        <v>1580</v>
      </c>
      <c r="C26" s="149"/>
      <c r="D26" s="148">
        <v>950</v>
      </c>
      <c r="E26" s="149"/>
      <c r="F26" s="149">
        <v>630</v>
      </c>
      <c r="G26" s="149"/>
      <c r="H26" s="150">
        <f t="shared" si="1"/>
        <v>11994.56</v>
      </c>
      <c r="I26" s="146"/>
      <c r="J26" s="150">
        <v>6633.526</v>
      </c>
      <c r="K26" s="149"/>
      <c r="L26" s="150">
        <v>5361.034</v>
      </c>
      <c r="M26" s="139"/>
      <c r="N26" s="139">
        <f t="shared" si="2"/>
        <v>15024.464</v>
      </c>
      <c r="O26" s="139"/>
      <c r="P26" s="139">
        <v>12177.204</v>
      </c>
      <c r="Q26" s="150"/>
      <c r="R26" s="150">
        <v>2847.26</v>
      </c>
    </row>
    <row r="27" spans="1:18" ht="6" customHeight="1">
      <c r="A27" s="63"/>
      <c r="B27" s="148"/>
      <c r="C27" s="149"/>
      <c r="D27" s="148"/>
      <c r="E27" s="149"/>
      <c r="F27" s="149"/>
      <c r="G27" s="149"/>
      <c r="H27" s="150"/>
      <c r="I27" s="50"/>
      <c r="J27" s="150"/>
      <c r="K27" s="149"/>
      <c r="L27" s="150"/>
      <c r="M27" s="139"/>
      <c r="N27" s="139"/>
      <c r="O27" s="139"/>
      <c r="P27" s="139"/>
      <c r="Q27" s="150"/>
      <c r="R27" s="150"/>
    </row>
    <row r="28" spans="1:18" ht="12.75" customHeight="1">
      <c r="A28" s="120" t="s">
        <v>65</v>
      </c>
      <c r="B28" s="152">
        <f t="shared" si="0"/>
        <v>1650</v>
      </c>
      <c r="C28" s="69"/>
      <c r="D28" s="152">
        <v>1326</v>
      </c>
      <c r="E28" s="69"/>
      <c r="F28" s="69">
        <v>324</v>
      </c>
      <c r="G28" s="69"/>
      <c r="H28" s="29">
        <f t="shared" si="1"/>
        <v>13853.889000000001</v>
      </c>
      <c r="I28" s="50"/>
      <c r="J28" s="29">
        <v>10135.065</v>
      </c>
      <c r="K28" s="69"/>
      <c r="L28" s="29">
        <v>3718.824</v>
      </c>
      <c r="M28" s="29"/>
      <c r="N28" s="151">
        <f t="shared" si="2"/>
        <v>16074.6</v>
      </c>
      <c r="O28" s="29"/>
      <c r="P28" s="151">
        <v>13885.316</v>
      </c>
      <c r="Q28" s="29"/>
      <c r="R28" s="29">
        <v>2189.284</v>
      </c>
    </row>
    <row r="29" spans="1:18" ht="6" customHeight="1">
      <c r="A29" s="63"/>
      <c r="B29" s="148"/>
      <c r="C29" s="149"/>
      <c r="D29" s="148"/>
      <c r="E29" s="149"/>
      <c r="F29" s="149"/>
      <c r="G29" s="149"/>
      <c r="H29" s="150"/>
      <c r="I29" s="50"/>
      <c r="J29" s="150"/>
      <c r="K29" s="149"/>
      <c r="L29" s="150"/>
      <c r="M29" s="139"/>
      <c r="N29" s="139"/>
      <c r="O29" s="139"/>
      <c r="P29" s="139"/>
      <c r="Q29" s="150"/>
      <c r="R29" s="150"/>
    </row>
    <row r="30" spans="1:18" ht="12.75" customHeight="1">
      <c r="A30" s="120" t="s">
        <v>66</v>
      </c>
      <c r="B30" s="152">
        <f t="shared" si="0"/>
        <v>1722</v>
      </c>
      <c r="C30" s="69"/>
      <c r="D30" s="152">
        <v>1216</v>
      </c>
      <c r="E30" s="69"/>
      <c r="F30" s="69">
        <v>506</v>
      </c>
      <c r="G30" s="69"/>
      <c r="H30" s="29">
        <f t="shared" si="1"/>
        <v>14315.276000000002</v>
      </c>
      <c r="I30" s="50"/>
      <c r="J30" s="29">
        <v>9033.512</v>
      </c>
      <c r="K30" s="69"/>
      <c r="L30" s="29">
        <v>5281.764</v>
      </c>
      <c r="M30" s="29"/>
      <c r="N30" s="151">
        <f t="shared" si="2"/>
        <v>7270.384</v>
      </c>
      <c r="O30" s="29"/>
      <c r="P30" s="151">
        <v>5998.441</v>
      </c>
      <c r="Q30" s="29"/>
      <c r="R30" s="29">
        <v>1271.943</v>
      </c>
    </row>
    <row r="31" spans="1:18" ht="6" customHeight="1">
      <c r="A31" s="63"/>
      <c r="B31" s="148"/>
      <c r="C31" s="149"/>
      <c r="D31" s="148"/>
      <c r="E31" s="149"/>
      <c r="F31" s="149"/>
      <c r="G31" s="149"/>
      <c r="H31" s="150"/>
      <c r="I31" s="50"/>
      <c r="J31" s="150"/>
      <c r="K31" s="149"/>
      <c r="L31" s="150"/>
      <c r="M31" s="139"/>
      <c r="N31" s="139"/>
      <c r="O31" s="139"/>
      <c r="P31" s="139"/>
      <c r="Q31" s="150"/>
      <c r="R31" s="150"/>
    </row>
    <row r="32" spans="1:18" ht="12.75" customHeight="1">
      <c r="A32" s="120" t="s">
        <v>67</v>
      </c>
      <c r="B32" s="153">
        <f t="shared" si="0"/>
        <v>7665</v>
      </c>
      <c r="C32" s="69"/>
      <c r="D32" s="153">
        <f>D33+D34</f>
        <v>5585</v>
      </c>
      <c r="E32" s="69"/>
      <c r="F32" s="69">
        <f>F33+F34</f>
        <v>2080</v>
      </c>
      <c r="G32" s="69"/>
      <c r="H32" s="29">
        <f t="shared" si="1"/>
        <v>63166.456000000006</v>
      </c>
      <c r="I32" s="50"/>
      <c r="J32" s="29">
        <v>47798.152</v>
      </c>
      <c r="K32" s="69"/>
      <c r="L32" s="29">
        <f>L33+L34</f>
        <v>15368.304</v>
      </c>
      <c r="M32" s="29"/>
      <c r="N32" s="151">
        <f t="shared" si="2"/>
        <v>39347.18</v>
      </c>
      <c r="O32" s="29"/>
      <c r="P32" s="151">
        <v>30426.3</v>
      </c>
      <c r="Q32" s="29"/>
      <c r="R32" s="29">
        <v>8920.88</v>
      </c>
    </row>
    <row r="33" spans="1:18" ht="12.75" customHeight="1">
      <c r="A33" s="63" t="s">
        <v>68</v>
      </c>
      <c r="B33" s="148">
        <f t="shared" si="0"/>
        <v>4194</v>
      </c>
      <c r="C33" s="149"/>
      <c r="D33" s="148">
        <v>2812</v>
      </c>
      <c r="E33" s="149"/>
      <c r="F33" s="149">
        <v>1382</v>
      </c>
      <c r="G33" s="149"/>
      <c r="H33" s="150">
        <f t="shared" si="1"/>
        <v>40711</v>
      </c>
      <c r="I33" s="146"/>
      <c r="J33" s="150">
        <v>29423.787</v>
      </c>
      <c r="K33" s="149"/>
      <c r="L33" s="150">
        <v>11287.213</v>
      </c>
      <c r="M33" s="139"/>
      <c r="N33" s="139">
        <f t="shared" si="2"/>
        <v>25740.834000000003</v>
      </c>
      <c r="O33" s="139"/>
      <c r="P33" s="139">
        <v>18496.437</v>
      </c>
      <c r="Q33" s="150"/>
      <c r="R33" s="150">
        <v>7244.397</v>
      </c>
    </row>
    <row r="34" spans="1:18" ht="12.75" customHeight="1">
      <c r="A34" s="63" t="s">
        <v>69</v>
      </c>
      <c r="B34" s="148">
        <f t="shared" si="0"/>
        <v>3471</v>
      </c>
      <c r="C34" s="149"/>
      <c r="D34" s="148">
        <v>2773</v>
      </c>
      <c r="E34" s="149"/>
      <c r="F34" s="149">
        <v>698</v>
      </c>
      <c r="G34" s="149"/>
      <c r="H34" s="150">
        <f t="shared" si="1"/>
        <v>22455.456000000002</v>
      </c>
      <c r="I34" s="146"/>
      <c r="J34" s="150">
        <v>18374.365</v>
      </c>
      <c r="K34" s="149"/>
      <c r="L34" s="150">
        <v>4081.091</v>
      </c>
      <c r="M34" s="139"/>
      <c r="N34" s="139">
        <f t="shared" si="2"/>
        <v>13606.346</v>
      </c>
      <c r="O34" s="139"/>
      <c r="P34" s="139">
        <v>11929.863</v>
      </c>
      <c r="Q34" s="150"/>
      <c r="R34" s="150">
        <v>1676.483</v>
      </c>
    </row>
    <row r="35" spans="1:18" ht="5.25" customHeight="1">
      <c r="A35" s="63"/>
      <c r="B35" s="148"/>
      <c r="C35" s="149"/>
      <c r="D35" s="148"/>
      <c r="E35" s="149"/>
      <c r="F35" s="149"/>
      <c r="G35" s="149"/>
      <c r="H35" s="150"/>
      <c r="I35" s="50"/>
      <c r="J35" s="150"/>
      <c r="K35" s="149"/>
      <c r="L35" s="150"/>
      <c r="M35" s="139"/>
      <c r="N35" s="139"/>
      <c r="O35" s="139"/>
      <c r="P35" s="139"/>
      <c r="Q35" s="150"/>
      <c r="R35" s="150"/>
    </row>
    <row r="36" spans="1:18" ht="12.75" customHeight="1">
      <c r="A36" s="120" t="s">
        <v>70</v>
      </c>
      <c r="B36" s="152">
        <f t="shared" si="0"/>
        <v>770</v>
      </c>
      <c r="C36" s="69"/>
      <c r="D36" s="152">
        <v>623</v>
      </c>
      <c r="E36" s="69"/>
      <c r="F36" s="69">
        <v>147</v>
      </c>
      <c r="G36" s="69"/>
      <c r="H36" s="29">
        <f t="shared" si="1"/>
        <v>2949.599</v>
      </c>
      <c r="I36" s="50"/>
      <c r="J36" s="29">
        <v>1765.396</v>
      </c>
      <c r="K36" s="69"/>
      <c r="L36" s="29">
        <v>1184.203</v>
      </c>
      <c r="M36" s="29"/>
      <c r="N36" s="151">
        <f t="shared" si="2"/>
        <v>6043.446</v>
      </c>
      <c r="O36" s="29"/>
      <c r="P36" s="151">
        <v>4670.014</v>
      </c>
      <c r="Q36" s="29"/>
      <c r="R36" s="29">
        <v>1373.432</v>
      </c>
    </row>
    <row r="37" spans="1:18" ht="6" customHeight="1">
      <c r="A37" s="63"/>
      <c r="B37" s="148"/>
      <c r="C37" s="149"/>
      <c r="D37" s="148"/>
      <c r="E37" s="149"/>
      <c r="F37" s="149"/>
      <c r="G37" s="149"/>
      <c r="H37" s="150"/>
      <c r="I37" s="50"/>
      <c r="J37" s="150"/>
      <c r="K37" s="149"/>
      <c r="L37" s="150"/>
      <c r="M37" s="139"/>
      <c r="N37" s="139"/>
      <c r="O37" s="139"/>
      <c r="P37" s="139"/>
      <c r="Q37" s="150"/>
      <c r="R37" s="150"/>
    </row>
    <row r="38" spans="1:18" ht="12.75" customHeight="1">
      <c r="A38" s="120" t="s">
        <v>71</v>
      </c>
      <c r="B38" s="153">
        <f t="shared" si="0"/>
        <v>3037</v>
      </c>
      <c r="C38" s="69"/>
      <c r="D38" s="153">
        <f>D39+D40+D41+D42+D43</f>
        <v>2086</v>
      </c>
      <c r="E38" s="69"/>
      <c r="F38" s="69">
        <f>F39+F40+F41+F42+F43</f>
        <v>951</v>
      </c>
      <c r="G38" s="69"/>
      <c r="H38" s="29">
        <f t="shared" si="1"/>
        <v>19976.57</v>
      </c>
      <c r="I38" s="50"/>
      <c r="J38" s="29">
        <v>12276.661000000002</v>
      </c>
      <c r="K38" s="69"/>
      <c r="L38" s="29">
        <f>L39+L40+L41+L42+L43</f>
        <v>7699.909</v>
      </c>
      <c r="M38" s="29"/>
      <c r="N38" s="151">
        <f t="shared" si="2"/>
        <v>18457.763</v>
      </c>
      <c r="O38" s="29"/>
      <c r="P38" s="151">
        <v>13765.85</v>
      </c>
      <c r="Q38" s="29"/>
      <c r="R38" s="29">
        <v>4691.913</v>
      </c>
    </row>
    <row r="39" spans="1:18" ht="12.75" customHeight="1">
      <c r="A39" s="63" t="s">
        <v>72</v>
      </c>
      <c r="B39" s="148">
        <f t="shared" si="0"/>
        <v>499</v>
      </c>
      <c r="C39" s="149"/>
      <c r="D39" s="148">
        <v>404</v>
      </c>
      <c r="E39" s="149"/>
      <c r="F39" s="149">
        <v>95</v>
      </c>
      <c r="G39" s="149"/>
      <c r="H39" s="150">
        <f t="shared" si="1"/>
        <v>1783.6909999999998</v>
      </c>
      <c r="I39" s="146"/>
      <c r="J39" s="150">
        <v>1229.841</v>
      </c>
      <c r="K39" s="149"/>
      <c r="L39" s="150">
        <v>553.85</v>
      </c>
      <c r="M39" s="139"/>
      <c r="N39" s="139">
        <f t="shared" si="2"/>
        <v>5473.1</v>
      </c>
      <c r="O39" s="139"/>
      <c r="P39" s="139">
        <v>2900.278</v>
      </c>
      <c r="Q39" s="150"/>
      <c r="R39" s="150">
        <v>2572.822</v>
      </c>
    </row>
    <row r="40" spans="1:18" ht="12.75" customHeight="1">
      <c r="A40" s="63" t="s">
        <v>73</v>
      </c>
      <c r="B40" s="148">
        <f t="shared" si="0"/>
        <v>666</v>
      </c>
      <c r="C40" s="149"/>
      <c r="D40" s="148">
        <v>387</v>
      </c>
      <c r="E40" s="149"/>
      <c r="F40" s="149">
        <v>279</v>
      </c>
      <c r="G40" s="149"/>
      <c r="H40" s="150">
        <f t="shared" si="1"/>
        <v>6335.768</v>
      </c>
      <c r="I40" s="146"/>
      <c r="J40" s="150">
        <v>4257.154</v>
      </c>
      <c r="K40" s="149"/>
      <c r="L40" s="150">
        <v>2078.614</v>
      </c>
      <c r="M40" s="139"/>
      <c r="N40" s="139">
        <f t="shared" si="2"/>
        <v>5297.143</v>
      </c>
      <c r="O40" s="139"/>
      <c r="P40" s="139">
        <v>4384.918</v>
      </c>
      <c r="Q40" s="150"/>
      <c r="R40" s="150">
        <v>912.225</v>
      </c>
    </row>
    <row r="41" spans="1:22" ht="12.75" customHeight="1">
      <c r="A41" s="63" t="s">
        <v>74</v>
      </c>
      <c r="B41" s="148">
        <f t="shared" si="0"/>
        <v>285</v>
      </c>
      <c r="C41" s="149"/>
      <c r="D41" s="148">
        <v>147</v>
      </c>
      <c r="E41" s="149"/>
      <c r="F41" s="149">
        <v>138</v>
      </c>
      <c r="G41" s="149"/>
      <c r="H41" s="150">
        <f t="shared" si="1"/>
        <v>1623.71</v>
      </c>
      <c r="I41" s="146"/>
      <c r="J41" s="150">
        <v>679.992</v>
      </c>
      <c r="K41" s="149"/>
      <c r="L41" s="150">
        <v>943.718</v>
      </c>
      <c r="M41" s="139"/>
      <c r="N41" s="139">
        <f t="shared" si="2"/>
        <v>1404.057</v>
      </c>
      <c r="O41" s="139"/>
      <c r="P41" s="139">
        <v>1052.953</v>
      </c>
      <c r="Q41" s="150"/>
      <c r="R41" s="150">
        <v>351.104</v>
      </c>
      <c r="V41" s="154"/>
    </row>
    <row r="42" spans="1:22" ht="12.75" customHeight="1">
      <c r="A42" s="63" t="s">
        <v>75</v>
      </c>
      <c r="B42" s="148">
        <f t="shared" si="0"/>
        <v>484</v>
      </c>
      <c r="C42" s="149"/>
      <c r="D42" s="148">
        <v>337</v>
      </c>
      <c r="E42" s="149"/>
      <c r="F42" s="149">
        <v>147</v>
      </c>
      <c r="G42" s="149"/>
      <c r="H42" s="150">
        <f t="shared" si="1"/>
        <v>3691.018</v>
      </c>
      <c r="I42" s="146"/>
      <c r="J42" s="150">
        <v>2042.787</v>
      </c>
      <c r="K42" s="149"/>
      <c r="L42" s="150">
        <v>1648.231</v>
      </c>
      <c r="M42" s="139"/>
      <c r="N42" s="139">
        <f t="shared" si="2"/>
        <v>2333.415</v>
      </c>
      <c r="O42" s="139"/>
      <c r="P42" s="139">
        <v>1951.515</v>
      </c>
      <c r="Q42" s="150"/>
      <c r="R42" s="150">
        <v>381.9</v>
      </c>
      <c r="V42" s="154"/>
    </row>
    <row r="43" spans="1:22" ht="12.75" customHeight="1">
      <c r="A43" s="63" t="s">
        <v>76</v>
      </c>
      <c r="B43" s="148">
        <f t="shared" si="0"/>
        <v>1103</v>
      </c>
      <c r="C43" s="149"/>
      <c r="D43" s="148">
        <v>811</v>
      </c>
      <c r="E43" s="149"/>
      <c r="F43" s="149">
        <v>292</v>
      </c>
      <c r="G43" s="149"/>
      <c r="H43" s="150">
        <f t="shared" si="1"/>
        <v>6542.383</v>
      </c>
      <c r="I43" s="146"/>
      <c r="J43" s="150">
        <v>4066.887</v>
      </c>
      <c r="K43" s="149"/>
      <c r="L43" s="150">
        <v>2475.496</v>
      </c>
      <c r="M43" s="139"/>
      <c r="N43" s="139">
        <f t="shared" si="2"/>
        <v>3950.0480000000002</v>
      </c>
      <c r="O43" s="139"/>
      <c r="P43" s="139">
        <v>3476.186</v>
      </c>
      <c r="Q43" s="150"/>
      <c r="R43" s="150">
        <v>473.862</v>
      </c>
      <c r="V43" s="154"/>
    </row>
    <row r="44" spans="1:22" ht="6" customHeight="1">
      <c r="A44" s="63"/>
      <c r="B44" s="148"/>
      <c r="C44" s="149"/>
      <c r="D44" s="148"/>
      <c r="E44" s="149"/>
      <c r="F44" s="149"/>
      <c r="G44" s="149"/>
      <c r="H44" s="150"/>
      <c r="I44" s="50"/>
      <c r="J44" s="150"/>
      <c r="K44" s="149"/>
      <c r="L44" s="150"/>
      <c r="M44" s="139"/>
      <c r="N44" s="139"/>
      <c r="O44" s="139"/>
      <c r="P44" s="139"/>
      <c r="Q44" s="150"/>
      <c r="R44" s="150"/>
      <c r="V44" s="154"/>
    </row>
    <row r="45" spans="1:22" ht="12.75" customHeight="1">
      <c r="A45" s="120" t="s">
        <v>77</v>
      </c>
      <c r="B45" s="153">
        <f t="shared" si="0"/>
        <v>3758</v>
      </c>
      <c r="C45" s="69"/>
      <c r="D45" s="153">
        <f>SUM(D46:D54)</f>
        <v>2924</v>
      </c>
      <c r="E45" s="69"/>
      <c r="F45" s="69">
        <f>SUM(F46:F54)</f>
        <v>834</v>
      </c>
      <c r="G45" s="69"/>
      <c r="H45" s="29">
        <f t="shared" si="1"/>
        <v>46999.54899999999</v>
      </c>
      <c r="I45" s="50"/>
      <c r="J45" s="29">
        <v>39748.92599999999</v>
      </c>
      <c r="K45" s="69"/>
      <c r="L45" s="29">
        <f>SUM(L46:L54)</f>
        <v>7250.6230000000005</v>
      </c>
      <c r="M45" s="29"/>
      <c r="N45" s="151">
        <f t="shared" si="2"/>
        <v>24385.69</v>
      </c>
      <c r="O45" s="29"/>
      <c r="P45" s="151">
        <v>20995.709</v>
      </c>
      <c r="Q45" s="29"/>
      <c r="R45" s="29">
        <v>3389.9809999999998</v>
      </c>
      <c r="V45" s="155"/>
    </row>
    <row r="46" spans="1:22" ht="12.75" customHeight="1">
      <c r="A46" s="63" t="s">
        <v>78</v>
      </c>
      <c r="B46" s="148">
        <f t="shared" si="0"/>
        <v>255</v>
      </c>
      <c r="C46" s="149"/>
      <c r="D46" s="148">
        <v>136</v>
      </c>
      <c r="E46" s="149"/>
      <c r="F46" s="149">
        <v>119</v>
      </c>
      <c r="G46" s="149"/>
      <c r="H46" s="150">
        <f t="shared" si="1"/>
        <v>1460.6689999999999</v>
      </c>
      <c r="I46" s="146"/>
      <c r="J46" s="150">
        <v>555.288</v>
      </c>
      <c r="K46" s="149"/>
      <c r="L46" s="150">
        <v>905.381</v>
      </c>
      <c r="M46" s="139"/>
      <c r="N46" s="139">
        <f t="shared" si="2"/>
        <v>903.9559999999999</v>
      </c>
      <c r="O46" s="139"/>
      <c r="P46" s="139">
        <v>572.313</v>
      </c>
      <c r="Q46" s="150"/>
      <c r="R46" s="150">
        <v>331.643</v>
      </c>
      <c r="V46" s="155"/>
    </row>
    <row r="47" spans="1:22" ht="12.75" customHeight="1">
      <c r="A47" s="63" t="s">
        <v>80</v>
      </c>
      <c r="B47" s="148">
        <f t="shared" si="0"/>
        <v>555</v>
      </c>
      <c r="C47" s="149"/>
      <c r="D47" s="148">
        <v>432</v>
      </c>
      <c r="E47" s="149"/>
      <c r="F47" s="149">
        <v>123</v>
      </c>
      <c r="G47" s="149"/>
      <c r="H47" s="150">
        <f t="shared" si="1"/>
        <v>7084.2119999999995</v>
      </c>
      <c r="I47" s="146"/>
      <c r="J47" s="150">
        <v>5724.829</v>
      </c>
      <c r="K47" s="149"/>
      <c r="L47" s="150">
        <v>1359.383</v>
      </c>
      <c r="M47" s="139"/>
      <c r="N47" s="139">
        <f t="shared" si="2"/>
        <v>4489.449</v>
      </c>
      <c r="O47" s="139"/>
      <c r="P47" s="139">
        <v>3788.645</v>
      </c>
      <c r="Q47" s="150"/>
      <c r="R47" s="150">
        <v>700.804</v>
      </c>
      <c r="V47" s="155"/>
    </row>
    <row r="48" spans="1:22" ht="12.75" customHeight="1">
      <c r="A48" s="63" t="s">
        <v>81</v>
      </c>
      <c r="B48" s="148">
        <f t="shared" si="0"/>
        <v>826</v>
      </c>
      <c r="C48" s="149"/>
      <c r="D48" s="148">
        <v>669</v>
      </c>
      <c r="E48" s="149"/>
      <c r="F48" s="149">
        <v>157</v>
      </c>
      <c r="G48" s="149"/>
      <c r="H48" s="150">
        <f t="shared" si="1"/>
        <v>9784.121</v>
      </c>
      <c r="I48" s="146"/>
      <c r="J48" s="150">
        <v>9082.087</v>
      </c>
      <c r="K48" s="149"/>
      <c r="L48" s="150">
        <v>702.034</v>
      </c>
      <c r="M48" s="139"/>
      <c r="N48" s="139">
        <f t="shared" si="2"/>
        <v>5292.599999999999</v>
      </c>
      <c r="O48" s="139"/>
      <c r="P48" s="139">
        <v>4807.642</v>
      </c>
      <c r="Q48" s="150"/>
      <c r="R48" s="150">
        <v>484.958</v>
      </c>
      <c r="V48" s="154"/>
    </row>
    <row r="49" spans="1:22" ht="12.75" customHeight="1">
      <c r="A49" s="63" t="s">
        <v>82</v>
      </c>
      <c r="B49" s="148">
        <f t="shared" si="0"/>
        <v>196</v>
      </c>
      <c r="C49" s="149"/>
      <c r="D49" s="148">
        <v>157</v>
      </c>
      <c r="E49" s="149"/>
      <c r="F49" s="149">
        <v>39</v>
      </c>
      <c r="G49" s="149"/>
      <c r="H49" s="150">
        <f t="shared" si="1"/>
        <v>9635.909</v>
      </c>
      <c r="I49" s="146"/>
      <c r="J49" s="150">
        <v>9468.188</v>
      </c>
      <c r="K49" s="149"/>
      <c r="L49" s="150">
        <v>167.721</v>
      </c>
      <c r="M49" s="139"/>
      <c r="N49" s="139">
        <f t="shared" si="2"/>
        <v>1888.0880000000002</v>
      </c>
      <c r="O49" s="139"/>
      <c r="P49" s="139">
        <v>1619.178</v>
      </c>
      <c r="Q49" s="150"/>
      <c r="R49" s="150">
        <v>268.91</v>
      </c>
      <c r="V49" s="154"/>
    </row>
    <row r="50" spans="1:22" ht="12.75" customHeight="1">
      <c r="A50" s="63" t="s">
        <v>83</v>
      </c>
      <c r="B50" s="148">
        <f t="shared" si="0"/>
        <v>578</v>
      </c>
      <c r="C50" s="149"/>
      <c r="D50" s="148">
        <v>470</v>
      </c>
      <c r="E50" s="149"/>
      <c r="F50" s="149">
        <v>108</v>
      </c>
      <c r="G50" s="149"/>
      <c r="H50" s="150">
        <f t="shared" si="1"/>
        <v>4601.097</v>
      </c>
      <c r="I50" s="146"/>
      <c r="J50" s="150">
        <v>3782.189</v>
      </c>
      <c r="K50" s="149"/>
      <c r="L50" s="150">
        <v>818.908</v>
      </c>
      <c r="M50" s="139"/>
      <c r="N50" s="139">
        <f t="shared" si="2"/>
        <v>3979.292</v>
      </c>
      <c r="O50" s="139"/>
      <c r="P50" s="139">
        <v>3738.134</v>
      </c>
      <c r="Q50" s="150"/>
      <c r="R50" s="150">
        <v>241.158</v>
      </c>
      <c r="V50" s="154"/>
    </row>
    <row r="51" spans="1:22" ht="12.75" customHeight="1">
      <c r="A51" s="63" t="s">
        <v>84</v>
      </c>
      <c r="B51" s="148">
        <f t="shared" si="0"/>
        <v>232</v>
      </c>
      <c r="C51" s="149"/>
      <c r="D51" s="148">
        <v>170</v>
      </c>
      <c r="E51" s="149"/>
      <c r="F51" s="149">
        <v>62</v>
      </c>
      <c r="G51" s="149"/>
      <c r="H51" s="150">
        <f t="shared" si="1"/>
        <v>2441.593</v>
      </c>
      <c r="I51" s="146"/>
      <c r="J51" s="150">
        <v>1762.925</v>
      </c>
      <c r="K51" s="149"/>
      <c r="L51" s="150">
        <v>678.668</v>
      </c>
      <c r="M51" s="139"/>
      <c r="N51" s="139">
        <f t="shared" si="2"/>
        <v>1302.618</v>
      </c>
      <c r="O51" s="139"/>
      <c r="P51" s="139">
        <v>821.06</v>
      </c>
      <c r="Q51" s="150"/>
      <c r="R51" s="150">
        <v>481.558</v>
      </c>
      <c r="V51" s="154"/>
    </row>
    <row r="52" spans="1:22" ht="12.75" customHeight="1">
      <c r="A52" s="63" t="s">
        <v>85</v>
      </c>
      <c r="B52" s="148">
        <f t="shared" si="0"/>
        <v>58</v>
      </c>
      <c r="C52" s="149"/>
      <c r="D52" s="148">
        <v>40</v>
      </c>
      <c r="E52" s="149"/>
      <c r="F52" s="149">
        <v>18</v>
      </c>
      <c r="G52" s="149"/>
      <c r="H52" s="150">
        <f t="shared" si="1"/>
        <v>552.231</v>
      </c>
      <c r="I52" s="146"/>
      <c r="J52" s="150">
        <v>359.32</v>
      </c>
      <c r="K52" s="149"/>
      <c r="L52" s="150">
        <v>192.911</v>
      </c>
      <c r="M52" s="139"/>
      <c r="N52" s="139">
        <f t="shared" si="2"/>
        <v>483.847</v>
      </c>
      <c r="O52" s="139"/>
      <c r="P52" s="139">
        <v>401.298</v>
      </c>
      <c r="Q52" s="150"/>
      <c r="R52" s="150">
        <v>82.549</v>
      </c>
      <c r="V52" s="154"/>
    </row>
    <row r="53" spans="1:22" ht="12.75" customHeight="1">
      <c r="A53" s="63" t="s">
        <v>86</v>
      </c>
      <c r="B53" s="148">
        <f t="shared" si="0"/>
        <v>844</v>
      </c>
      <c r="C53" s="149"/>
      <c r="D53" s="148">
        <v>680</v>
      </c>
      <c r="E53" s="149"/>
      <c r="F53" s="149">
        <v>164</v>
      </c>
      <c r="G53" s="149"/>
      <c r="H53" s="150">
        <f t="shared" si="1"/>
        <v>8466.71</v>
      </c>
      <c r="I53" s="146"/>
      <c r="J53" s="150">
        <v>6750.097</v>
      </c>
      <c r="K53" s="149"/>
      <c r="L53" s="150">
        <v>1716.613</v>
      </c>
      <c r="M53" s="139"/>
      <c r="N53" s="139">
        <f t="shared" si="2"/>
        <v>4630.985</v>
      </c>
      <c r="O53" s="139"/>
      <c r="P53" s="139">
        <v>4099.321</v>
      </c>
      <c r="Q53" s="150"/>
      <c r="R53" s="150">
        <v>531.664</v>
      </c>
      <c r="V53" s="154"/>
    </row>
    <row r="54" spans="1:22" ht="12.75" customHeight="1">
      <c r="A54" s="63" t="s">
        <v>87</v>
      </c>
      <c r="B54" s="148">
        <f t="shared" si="0"/>
        <v>214</v>
      </c>
      <c r="C54" s="149"/>
      <c r="D54" s="148">
        <v>170</v>
      </c>
      <c r="E54" s="149"/>
      <c r="F54" s="149">
        <v>44</v>
      </c>
      <c r="G54" s="149"/>
      <c r="H54" s="150">
        <f t="shared" si="1"/>
        <v>2973.007</v>
      </c>
      <c r="I54" s="146"/>
      <c r="J54" s="150">
        <v>2264.003</v>
      </c>
      <c r="K54" s="149"/>
      <c r="L54" s="150">
        <v>709.004</v>
      </c>
      <c r="M54" s="139"/>
      <c r="N54" s="139">
        <f t="shared" si="2"/>
        <v>1414.855</v>
      </c>
      <c r="O54" s="139"/>
      <c r="P54" s="139">
        <v>1148.118</v>
      </c>
      <c r="Q54" s="150"/>
      <c r="R54" s="150">
        <v>266.737</v>
      </c>
      <c r="V54" s="154"/>
    </row>
    <row r="55" spans="1:22" ht="6" customHeight="1">
      <c r="A55" s="63"/>
      <c r="B55" s="148"/>
      <c r="C55" s="149"/>
      <c r="D55" s="148"/>
      <c r="E55" s="149"/>
      <c r="F55" s="149"/>
      <c r="G55" s="149"/>
      <c r="H55" s="150"/>
      <c r="I55" s="50"/>
      <c r="J55" s="150"/>
      <c r="K55" s="149"/>
      <c r="L55" s="150"/>
      <c r="M55" s="139"/>
      <c r="N55" s="139"/>
      <c r="O55" s="139"/>
      <c r="P55" s="139"/>
      <c r="Q55" s="150"/>
      <c r="R55" s="150"/>
      <c r="V55" s="154"/>
    </row>
    <row r="56" spans="1:22" ht="12.75" customHeight="1">
      <c r="A56" s="120" t="s">
        <v>88</v>
      </c>
      <c r="B56" s="153">
        <f t="shared" si="0"/>
        <v>14868</v>
      </c>
      <c r="C56" s="69"/>
      <c r="D56" s="153">
        <f>D57+D58+D59+D60</f>
        <v>10145</v>
      </c>
      <c r="E56" s="69"/>
      <c r="F56" s="69">
        <f>F57+F58+F59+F60</f>
        <v>4723</v>
      </c>
      <c r="G56" s="69"/>
      <c r="H56" s="29">
        <f t="shared" si="1"/>
        <v>156414.323</v>
      </c>
      <c r="I56" s="50"/>
      <c r="J56" s="29">
        <v>105990.16</v>
      </c>
      <c r="K56" s="69"/>
      <c r="L56" s="29">
        <f>L57+L58+L59+L60</f>
        <v>50424.16299999999</v>
      </c>
      <c r="M56" s="29"/>
      <c r="N56" s="151">
        <f t="shared" si="2"/>
        <v>129377.491</v>
      </c>
      <c r="O56" s="29"/>
      <c r="P56" s="151">
        <v>113717.93299999999</v>
      </c>
      <c r="Q56" s="29"/>
      <c r="R56" s="29">
        <v>15659.558</v>
      </c>
      <c r="U56" s="156"/>
      <c r="V56" s="154"/>
    </row>
    <row r="57" spans="1:22" ht="12.75" customHeight="1">
      <c r="A57" s="63" t="s">
        <v>89</v>
      </c>
      <c r="B57" s="148">
        <f t="shared" si="0"/>
        <v>12016</v>
      </c>
      <c r="C57" s="149"/>
      <c r="D57" s="148">
        <v>8008</v>
      </c>
      <c r="E57" s="149"/>
      <c r="F57" s="149">
        <v>4008</v>
      </c>
      <c r="G57" s="149"/>
      <c r="H57" s="150">
        <f t="shared" si="1"/>
        <v>119073.417</v>
      </c>
      <c r="I57" s="146"/>
      <c r="J57" s="150">
        <v>77556.429</v>
      </c>
      <c r="K57" s="149"/>
      <c r="L57" s="150">
        <v>41516.988</v>
      </c>
      <c r="M57" s="139"/>
      <c r="N57" s="139">
        <f t="shared" si="2"/>
        <v>113169.53199999999</v>
      </c>
      <c r="O57" s="139"/>
      <c r="P57" s="139">
        <v>100129.95</v>
      </c>
      <c r="Q57" s="150"/>
      <c r="R57" s="150">
        <v>13039.582</v>
      </c>
      <c r="S57" s="149"/>
      <c r="V57" s="154"/>
    </row>
    <row r="58" spans="1:22" ht="12.75" customHeight="1">
      <c r="A58" s="63" t="s">
        <v>90</v>
      </c>
      <c r="B58" s="148">
        <f t="shared" si="0"/>
        <v>894</v>
      </c>
      <c r="C58" s="149"/>
      <c r="D58" s="148">
        <v>686</v>
      </c>
      <c r="E58" s="149"/>
      <c r="F58" s="149">
        <v>208</v>
      </c>
      <c r="G58" s="149"/>
      <c r="H58" s="150">
        <f t="shared" si="1"/>
        <v>15130.535</v>
      </c>
      <c r="I58" s="146"/>
      <c r="J58" s="150">
        <v>11484.208</v>
      </c>
      <c r="K58" s="149"/>
      <c r="L58" s="150">
        <v>3646.327</v>
      </c>
      <c r="M58" s="139"/>
      <c r="N58" s="139">
        <f t="shared" si="2"/>
        <v>6869.492</v>
      </c>
      <c r="O58" s="139"/>
      <c r="P58" s="139">
        <v>5684.554</v>
      </c>
      <c r="Q58" s="150"/>
      <c r="R58" s="150">
        <v>1184.938</v>
      </c>
      <c r="S58" s="149"/>
      <c r="V58" s="154"/>
    </row>
    <row r="59" spans="1:22" ht="12.75" customHeight="1">
      <c r="A59" s="63" t="s">
        <v>91</v>
      </c>
      <c r="B59" s="148">
        <f t="shared" si="0"/>
        <v>591</v>
      </c>
      <c r="C59" s="149"/>
      <c r="D59" s="148">
        <v>471</v>
      </c>
      <c r="E59" s="149"/>
      <c r="F59" s="149">
        <v>120</v>
      </c>
      <c r="G59" s="149"/>
      <c r="H59" s="150">
        <f t="shared" si="1"/>
        <v>4698.2880000000005</v>
      </c>
      <c r="I59" s="146"/>
      <c r="J59" s="150">
        <v>3540.962</v>
      </c>
      <c r="K59" s="149"/>
      <c r="L59" s="150">
        <v>1157.326</v>
      </c>
      <c r="M59" s="139"/>
      <c r="N59" s="139">
        <f t="shared" si="2"/>
        <v>3006.361</v>
      </c>
      <c r="O59" s="139"/>
      <c r="P59" s="139">
        <v>2674.487</v>
      </c>
      <c r="Q59" s="150"/>
      <c r="R59" s="150">
        <v>331.874</v>
      </c>
      <c r="S59" s="149"/>
      <c r="V59" s="154"/>
    </row>
    <row r="60" spans="1:22" ht="12.75" customHeight="1">
      <c r="A60" s="63" t="s">
        <v>92</v>
      </c>
      <c r="B60" s="148">
        <f t="shared" si="0"/>
        <v>1367</v>
      </c>
      <c r="C60" s="149"/>
      <c r="D60" s="148">
        <v>980</v>
      </c>
      <c r="E60" s="149"/>
      <c r="F60" s="149">
        <v>387</v>
      </c>
      <c r="G60" s="149"/>
      <c r="H60" s="150">
        <f t="shared" si="1"/>
        <v>17512.083</v>
      </c>
      <c r="I60" s="146"/>
      <c r="J60" s="150">
        <v>13408.561</v>
      </c>
      <c r="K60" s="149"/>
      <c r="L60" s="150">
        <v>4103.522</v>
      </c>
      <c r="M60" s="139"/>
      <c r="N60" s="139">
        <f t="shared" si="2"/>
        <v>6332.106</v>
      </c>
      <c r="O60" s="139"/>
      <c r="P60" s="139">
        <v>5228.942</v>
      </c>
      <c r="Q60" s="150"/>
      <c r="R60" s="150">
        <v>1103.164</v>
      </c>
      <c r="S60" s="157"/>
      <c r="V60" s="154"/>
    </row>
    <row r="61" spans="1:19" ht="6" customHeight="1">
      <c r="A61" s="63"/>
      <c r="B61" s="148"/>
      <c r="C61" s="149"/>
      <c r="D61" s="148"/>
      <c r="E61" s="149"/>
      <c r="F61" s="149"/>
      <c r="G61" s="149"/>
      <c r="H61" s="150"/>
      <c r="I61" s="50"/>
      <c r="J61" s="150"/>
      <c r="K61" s="149"/>
      <c r="L61" s="150"/>
      <c r="M61" s="139"/>
      <c r="N61" s="139"/>
      <c r="O61" s="139"/>
      <c r="P61" s="139"/>
      <c r="Q61" s="150"/>
      <c r="R61" s="150"/>
      <c r="S61" s="157"/>
    </row>
    <row r="62" spans="1:18" ht="12.75" customHeight="1">
      <c r="A62" s="120" t="s">
        <v>93</v>
      </c>
      <c r="B62" s="153">
        <f t="shared" si="0"/>
        <v>12141</v>
      </c>
      <c r="C62" s="69"/>
      <c r="D62" s="153">
        <f>D63+D64+D65</f>
        <v>9092</v>
      </c>
      <c r="E62" s="69"/>
      <c r="F62" s="69">
        <f>F63+F64+F65</f>
        <v>3049</v>
      </c>
      <c r="G62" s="69"/>
      <c r="H62" s="29">
        <f t="shared" si="1"/>
        <v>150124.522</v>
      </c>
      <c r="I62" s="50"/>
      <c r="J62" s="29">
        <v>113527.429</v>
      </c>
      <c r="K62" s="69"/>
      <c r="L62" s="29">
        <f>L63+L64+L65</f>
        <v>36597.093</v>
      </c>
      <c r="M62" s="29"/>
      <c r="N62" s="151">
        <f t="shared" si="2"/>
        <v>70066.102</v>
      </c>
      <c r="O62" s="29"/>
      <c r="P62" s="151">
        <v>53110.981</v>
      </c>
      <c r="Q62" s="29"/>
      <c r="R62" s="29">
        <v>16955.121</v>
      </c>
    </row>
    <row r="63" spans="1:18" ht="12.75" customHeight="1">
      <c r="A63" s="63" t="s">
        <v>94</v>
      </c>
      <c r="B63" s="148">
        <f t="shared" si="0"/>
        <v>5917</v>
      </c>
      <c r="C63" s="149"/>
      <c r="D63" s="148">
        <v>4965</v>
      </c>
      <c r="E63" s="149"/>
      <c r="F63" s="149">
        <v>952</v>
      </c>
      <c r="G63" s="149"/>
      <c r="H63" s="150">
        <f t="shared" si="1"/>
        <v>65781.613</v>
      </c>
      <c r="I63" s="146"/>
      <c r="J63" s="150">
        <v>55225.785</v>
      </c>
      <c r="K63" s="149"/>
      <c r="L63" s="150">
        <v>10555.828</v>
      </c>
      <c r="M63" s="139"/>
      <c r="N63" s="139">
        <f t="shared" si="2"/>
        <v>20734.3</v>
      </c>
      <c r="O63" s="139"/>
      <c r="P63" s="139">
        <v>15339.3</v>
      </c>
      <c r="Q63" s="150"/>
      <c r="R63" s="150">
        <v>5395</v>
      </c>
    </row>
    <row r="64" spans="1:18" ht="12.75" customHeight="1">
      <c r="A64" s="63" t="s">
        <v>95</v>
      </c>
      <c r="B64" s="148">
        <f t="shared" si="0"/>
        <v>1354</v>
      </c>
      <c r="C64" s="149"/>
      <c r="D64" s="148">
        <v>941</v>
      </c>
      <c r="E64" s="149"/>
      <c r="F64" s="149">
        <v>413</v>
      </c>
      <c r="G64" s="149"/>
      <c r="H64" s="150">
        <f t="shared" si="1"/>
        <v>7151.424000000001</v>
      </c>
      <c r="I64" s="146"/>
      <c r="J64" s="150">
        <v>5052.475</v>
      </c>
      <c r="K64" s="149"/>
      <c r="L64" s="150">
        <v>2098.949</v>
      </c>
      <c r="M64" s="139"/>
      <c r="N64" s="139">
        <f t="shared" si="2"/>
        <v>9745.435</v>
      </c>
      <c r="O64" s="139"/>
      <c r="P64" s="139">
        <v>6532.329</v>
      </c>
      <c r="Q64" s="150"/>
      <c r="R64" s="150">
        <v>3213.106</v>
      </c>
    </row>
    <row r="65" spans="1:18" ht="12.75" customHeight="1">
      <c r="A65" s="63" t="s">
        <v>96</v>
      </c>
      <c r="B65" s="148">
        <f t="shared" si="0"/>
        <v>4870</v>
      </c>
      <c r="C65" s="149"/>
      <c r="D65" s="148">
        <v>3186</v>
      </c>
      <c r="E65" s="149"/>
      <c r="F65" s="149">
        <v>1684</v>
      </c>
      <c r="G65" s="149"/>
      <c r="H65" s="150">
        <f t="shared" si="1"/>
        <v>77191.485</v>
      </c>
      <c r="I65" s="146"/>
      <c r="J65" s="150">
        <v>53249.169</v>
      </c>
      <c r="K65" s="149"/>
      <c r="L65" s="150">
        <v>23942.316</v>
      </c>
      <c r="M65" s="139"/>
      <c r="N65" s="139">
        <f t="shared" si="2"/>
        <v>39586.367</v>
      </c>
      <c r="O65" s="139"/>
      <c r="P65" s="139">
        <v>31239.352</v>
      </c>
      <c r="Q65" s="150"/>
      <c r="R65" s="150">
        <v>8347.015</v>
      </c>
    </row>
    <row r="66" spans="1:18" ht="6" customHeight="1">
      <c r="A66" s="63"/>
      <c r="B66" s="148"/>
      <c r="C66" s="149"/>
      <c r="D66" s="148"/>
      <c r="E66" s="149"/>
      <c r="F66" s="149"/>
      <c r="G66" s="149"/>
      <c r="H66" s="150"/>
      <c r="I66" s="50"/>
      <c r="J66" s="150"/>
      <c r="K66" s="149"/>
      <c r="L66" s="150"/>
      <c r="M66" s="139"/>
      <c r="N66" s="139"/>
      <c r="O66" s="139"/>
      <c r="P66" s="139"/>
      <c r="Q66" s="150"/>
      <c r="R66" s="150"/>
    </row>
    <row r="67" spans="1:18" ht="12.75" customHeight="1">
      <c r="A67" s="120" t="s">
        <v>97</v>
      </c>
      <c r="B67" s="153">
        <f t="shared" si="0"/>
        <v>1470</v>
      </c>
      <c r="C67" s="69"/>
      <c r="D67" s="153">
        <f>D68+D69</f>
        <v>1025</v>
      </c>
      <c r="E67" s="69"/>
      <c r="F67" s="69">
        <f>F68+F69</f>
        <v>445</v>
      </c>
      <c r="G67" s="69"/>
      <c r="H67" s="29">
        <f t="shared" si="1"/>
        <v>13865.544</v>
      </c>
      <c r="I67" s="50"/>
      <c r="J67" s="29">
        <v>10363.293</v>
      </c>
      <c r="K67" s="69"/>
      <c r="L67" s="29">
        <f>L68+L69</f>
        <v>3502.251</v>
      </c>
      <c r="M67" s="29"/>
      <c r="N67" s="151">
        <f t="shared" si="2"/>
        <v>8254.312000000002</v>
      </c>
      <c r="O67" s="29"/>
      <c r="P67" s="151">
        <v>7192.683000000001</v>
      </c>
      <c r="Q67" s="29"/>
      <c r="R67" s="29">
        <v>1061.629</v>
      </c>
    </row>
    <row r="68" spans="1:18" ht="12.75" customHeight="1">
      <c r="A68" s="63" t="s">
        <v>98</v>
      </c>
      <c r="B68" s="148">
        <f t="shared" si="0"/>
        <v>936</v>
      </c>
      <c r="C68" s="149"/>
      <c r="D68" s="148">
        <v>732</v>
      </c>
      <c r="E68" s="149"/>
      <c r="F68" s="149">
        <v>204</v>
      </c>
      <c r="G68" s="149"/>
      <c r="H68" s="150">
        <f t="shared" si="1"/>
        <v>8167.579</v>
      </c>
      <c r="I68" s="146"/>
      <c r="J68" s="150">
        <v>6938.75</v>
      </c>
      <c r="K68" s="149"/>
      <c r="L68" s="150">
        <v>1228.829</v>
      </c>
      <c r="M68" s="139"/>
      <c r="N68" s="139">
        <f t="shared" si="2"/>
        <v>5619.832</v>
      </c>
      <c r="O68" s="139"/>
      <c r="P68" s="139">
        <v>5156.078</v>
      </c>
      <c r="Q68" s="150"/>
      <c r="R68" s="150">
        <v>463.754</v>
      </c>
    </row>
    <row r="69" spans="1:18" ht="12.75" customHeight="1">
      <c r="A69" s="63" t="s">
        <v>99</v>
      </c>
      <c r="B69" s="148">
        <f t="shared" si="0"/>
        <v>534</v>
      </c>
      <c r="C69" s="149"/>
      <c r="D69" s="148">
        <v>293</v>
      </c>
      <c r="E69" s="149"/>
      <c r="F69" s="149">
        <v>241</v>
      </c>
      <c r="G69" s="149"/>
      <c r="H69" s="150">
        <f t="shared" si="1"/>
        <v>5697.965</v>
      </c>
      <c r="I69" s="146"/>
      <c r="J69" s="150">
        <v>3424.543</v>
      </c>
      <c r="K69" s="149"/>
      <c r="L69" s="150">
        <v>2273.422</v>
      </c>
      <c r="M69" s="139"/>
      <c r="N69" s="139">
        <f t="shared" si="2"/>
        <v>2634.48</v>
      </c>
      <c r="O69" s="139"/>
      <c r="P69" s="139">
        <v>2036.605</v>
      </c>
      <c r="Q69" s="150"/>
      <c r="R69" s="150">
        <v>597.875</v>
      </c>
    </row>
    <row r="70" spans="1:18" ht="6" customHeight="1">
      <c r="A70" s="63"/>
      <c r="B70" s="148"/>
      <c r="C70" s="149"/>
      <c r="D70" s="148"/>
      <c r="E70" s="149"/>
      <c r="F70" s="149"/>
      <c r="G70" s="149"/>
      <c r="H70" s="150"/>
      <c r="I70" s="50"/>
      <c r="J70" s="150"/>
      <c r="K70" s="149"/>
      <c r="L70" s="150"/>
      <c r="M70" s="139"/>
      <c r="N70" s="139"/>
      <c r="O70" s="139"/>
      <c r="P70" s="139"/>
      <c r="Q70" s="150"/>
      <c r="R70" s="150"/>
    </row>
    <row r="71" spans="1:18" ht="12.75" customHeight="1">
      <c r="A71" s="120" t="s">
        <v>100</v>
      </c>
      <c r="B71" s="153">
        <f t="shared" si="0"/>
        <v>6110</v>
      </c>
      <c r="C71" s="69"/>
      <c r="D71" s="153">
        <f>D72+D73+D74+D75</f>
        <v>4859</v>
      </c>
      <c r="E71" s="69"/>
      <c r="F71" s="69">
        <f>F72+F73+F74+F75</f>
        <v>1251</v>
      </c>
      <c r="G71" s="69"/>
      <c r="H71" s="29">
        <f t="shared" si="1"/>
        <v>51390.240999999995</v>
      </c>
      <c r="I71" s="50"/>
      <c r="J71" s="29">
        <v>41192.933999999994</v>
      </c>
      <c r="K71" s="69"/>
      <c r="L71" s="29">
        <f>L72+L73+L74+L75</f>
        <v>10197.307</v>
      </c>
      <c r="M71" s="29"/>
      <c r="N71" s="151">
        <f t="shared" si="2"/>
        <v>27803.934</v>
      </c>
      <c r="O71" s="29"/>
      <c r="P71" s="151">
        <v>22480.072</v>
      </c>
      <c r="Q71" s="29"/>
      <c r="R71" s="29">
        <v>5323.862000000001</v>
      </c>
    </row>
    <row r="72" spans="1:18" ht="12.75" customHeight="1">
      <c r="A72" s="63" t="s">
        <v>101</v>
      </c>
      <c r="B72" s="148">
        <f t="shared" si="0"/>
        <v>2489</v>
      </c>
      <c r="C72" s="149"/>
      <c r="D72" s="148">
        <v>1963</v>
      </c>
      <c r="E72" s="149"/>
      <c r="F72" s="149">
        <v>526</v>
      </c>
      <c r="G72" s="149"/>
      <c r="H72" s="150">
        <f t="shared" si="1"/>
        <v>22687.675000000003</v>
      </c>
      <c r="I72" s="146"/>
      <c r="J72" s="150">
        <v>18099.149</v>
      </c>
      <c r="K72" s="149"/>
      <c r="L72" s="150">
        <v>4588.526</v>
      </c>
      <c r="M72" s="139"/>
      <c r="N72" s="139">
        <f t="shared" si="2"/>
        <v>8259.91</v>
      </c>
      <c r="O72" s="139"/>
      <c r="P72" s="139">
        <v>6843.48</v>
      </c>
      <c r="Q72" s="150"/>
      <c r="R72" s="150">
        <v>1416.43</v>
      </c>
    </row>
    <row r="73" spans="1:18" ht="12.75" customHeight="1">
      <c r="A73" s="63" t="s">
        <v>102</v>
      </c>
      <c r="B73" s="148">
        <f t="shared" si="0"/>
        <v>558</v>
      </c>
      <c r="C73" s="149"/>
      <c r="D73" s="148">
        <v>443</v>
      </c>
      <c r="E73" s="149"/>
      <c r="F73" s="149">
        <v>115</v>
      </c>
      <c r="G73" s="149"/>
      <c r="H73" s="150">
        <f t="shared" si="1"/>
        <v>3824.133</v>
      </c>
      <c r="I73" s="146"/>
      <c r="J73" s="150">
        <v>2492.767</v>
      </c>
      <c r="K73" s="149"/>
      <c r="L73" s="150">
        <v>1331.366</v>
      </c>
      <c r="M73" s="139"/>
      <c r="N73" s="139">
        <f t="shared" si="2"/>
        <v>3110.487</v>
      </c>
      <c r="O73" s="139"/>
      <c r="P73" s="139">
        <v>2660.363</v>
      </c>
      <c r="Q73" s="150"/>
      <c r="R73" s="150">
        <v>450.124</v>
      </c>
    </row>
    <row r="74" spans="1:18" ht="12.75" customHeight="1">
      <c r="A74" s="63" t="s">
        <v>103</v>
      </c>
      <c r="B74" s="148">
        <f t="shared" si="0"/>
        <v>475</v>
      </c>
      <c r="C74" s="149"/>
      <c r="D74" s="148">
        <v>410</v>
      </c>
      <c r="E74" s="149"/>
      <c r="F74" s="149">
        <v>65</v>
      </c>
      <c r="G74" s="149"/>
      <c r="H74" s="150">
        <f t="shared" si="1"/>
        <v>3142.478</v>
      </c>
      <c r="I74" s="146"/>
      <c r="J74" s="150">
        <v>2768.794</v>
      </c>
      <c r="K74" s="149"/>
      <c r="L74" s="150">
        <v>373.684</v>
      </c>
      <c r="M74" s="139"/>
      <c r="N74" s="139">
        <f t="shared" si="2"/>
        <v>5341.705</v>
      </c>
      <c r="O74" s="139"/>
      <c r="P74" s="139">
        <v>4058.092</v>
      </c>
      <c r="Q74" s="150"/>
      <c r="R74" s="150">
        <v>1283.613</v>
      </c>
    </row>
    <row r="75" spans="1:18" ht="12.75" customHeight="1">
      <c r="A75" s="63" t="s">
        <v>104</v>
      </c>
      <c r="B75" s="148">
        <f t="shared" si="0"/>
        <v>2588</v>
      </c>
      <c r="C75" s="149"/>
      <c r="D75" s="148">
        <v>2043</v>
      </c>
      <c r="E75" s="149"/>
      <c r="F75" s="149">
        <v>545</v>
      </c>
      <c r="G75" s="149"/>
      <c r="H75" s="150">
        <f t="shared" si="1"/>
        <v>21735.954999999998</v>
      </c>
      <c r="I75" s="146"/>
      <c r="J75" s="150">
        <v>17832.224</v>
      </c>
      <c r="K75" s="149"/>
      <c r="L75" s="150">
        <v>3903.731</v>
      </c>
      <c r="M75" s="139"/>
      <c r="N75" s="139">
        <f t="shared" si="2"/>
        <v>11091.832</v>
      </c>
      <c r="O75" s="139"/>
      <c r="P75" s="139">
        <v>8918.137</v>
      </c>
      <c r="Q75" s="150"/>
      <c r="R75" s="150">
        <v>2173.695</v>
      </c>
    </row>
    <row r="76" spans="1:18" ht="6" customHeight="1">
      <c r="A76" s="63"/>
      <c r="B76" s="148"/>
      <c r="C76" s="149"/>
      <c r="D76" s="148"/>
      <c r="E76" s="149"/>
      <c r="F76" s="149"/>
      <c r="G76" s="149"/>
      <c r="H76" s="150"/>
      <c r="I76" s="50"/>
      <c r="J76" s="150"/>
      <c r="K76" s="149"/>
      <c r="L76" s="150"/>
      <c r="M76" s="139"/>
      <c r="N76" s="139"/>
      <c r="O76" s="139"/>
      <c r="P76" s="139"/>
      <c r="Q76" s="150"/>
      <c r="R76" s="150"/>
    </row>
    <row r="77" spans="1:18" ht="12.75" customHeight="1">
      <c r="A77" s="120" t="s">
        <v>105</v>
      </c>
      <c r="B77" s="153">
        <f aca="true" t="shared" si="3" ref="B77:B91">D77+F77</f>
        <v>16894</v>
      </c>
      <c r="C77" s="69"/>
      <c r="D77" s="153">
        <v>11656</v>
      </c>
      <c r="E77" s="69"/>
      <c r="F77" s="69">
        <v>5238</v>
      </c>
      <c r="G77" s="69"/>
      <c r="H77" s="29">
        <f aca="true" t="shared" si="4" ref="H77:H91">J77+L77</f>
        <v>187521.801</v>
      </c>
      <c r="I77" s="50"/>
      <c r="J77" s="29">
        <v>113122.198</v>
      </c>
      <c r="K77" s="69"/>
      <c r="L77" s="29">
        <v>74399.603</v>
      </c>
      <c r="M77" s="29"/>
      <c r="N77" s="151">
        <f aca="true" t="shared" si="5" ref="N77:N91">P77+R77</f>
        <v>98692.041</v>
      </c>
      <c r="O77" s="29"/>
      <c r="P77" s="151">
        <v>71001.454</v>
      </c>
      <c r="Q77" s="29"/>
      <c r="R77" s="29">
        <v>27690.587</v>
      </c>
    </row>
    <row r="78" spans="1:18" ht="6" customHeight="1">
      <c r="A78" s="63"/>
      <c r="B78" s="148"/>
      <c r="C78" s="149"/>
      <c r="D78" s="148"/>
      <c r="E78" s="149"/>
      <c r="F78" s="149"/>
      <c r="G78" s="149"/>
      <c r="H78" s="150"/>
      <c r="I78" s="50"/>
      <c r="J78" s="150"/>
      <c r="K78" s="149"/>
      <c r="L78" s="150"/>
      <c r="M78" s="139"/>
      <c r="N78" s="139"/>
      <c r="O78" s="139"/>
      <c r="P78" s="139"/>
      <c r="Q78" s="150"/>
      <c r="R78" s="150"/>
    </row>
    <row r="79" spans="1:18" ht="12.75" customHeight="1">
      <c r="A79" s="120" t="s">
        <v>106</v>
      </c>
      <c r="B79" s="152">
        <f t="shared" si="3"/>
        <v>3270</v>
      </c>
      <c r="C79" s="69"/>
      <c r="D79" s="152">
        <v>2052</v>
      </c>
      <c r="E79" s="69"/>
      <c r="F79" s="69">
        <v>1218</v>
      </c>
      <c r="G79" s="69"/>
      <c r="H79" s="29">
        <f t="shared" si="4"/>
        <v>37659.686</v>
      </c>
      <c r="I79" s="50"/>
      <c r="J79" s="29">
        <v>22982.265</v>
      </c>
      <c r="K79" s="69"/>
      <c r="L79" s="29">
        <v>14677.421</v>
      </c>
      <c r="M79" s="29"/>
      <c r="N79" s="151">
        <f t="shared" si="5"/>
        <v>23829.747</v>
      </c>
      <c r="O79" s="29"/>
      <c r="P79" s="151">
        <v>15624.408</v>
      </c>
      <c r="Q79" s="29"/>
      <c r="R79" s="29">
        <v>8205.339</v>
      </c>
    </row>
    <row r="80" spans="1:18" ht="6" customHeight="1">
      <c r="A80" s="63"/>
      <c r="B80" s="148"/>
      <c r="C80" s="149"/>
      <c r="D80" s="148"/>
      <c r="E80" s="149"/>
      <c r="F80" s="149"/>
      <c r="G80" s="149"/>
      <c r="H80" s="150"/>
      <c r="I80" s="50"/>
      <c r="J80" s="150"/>
      <c r="K80" s="149"/>
      <c r="L80" s="150"/>
      <c r="M80" s="139"/>
      <c r="N80" s="139"/>
      <c r="O80" s="139"/>
      <c r="P80" s="139"/>
      <c r="Q80" s="150"/>
      <c r="R80" s="150"/>
    </row>
    <row r="81" spans="1:18" ht="12.75" customHeight="1">
      <c r="A81" s="120" t="s">
        <v>107</v>
      </c>
      <c r="B81" s="152">
        <f t="shared" si="3"/>
        <v>637</v>
      </c>
      <c r="C81" s="69"/>
      <c r="D81" s="152">
        <v>405</v>
      </c>
      <c r="E81" s="69"/>
      <c r="F81" s="69">
        <v>232</v>
      </c>
      <c r="G81" s="69"/>
      <c r="H81" s="29">
        <f t="shared" si="4"/>
        <v>5484.200000000001</v>
      </c>
      <c r="I81" s="50"/>
      <c r="J81" s="29">
        <v>2709.619</v>
      </c>
      <c r="K81" s="69"/>
      <c r="L81" s="29">
        <v>2774.581</v>
      </c>
      <c r="M81" s="29"/>
      <c r="N81" s="151">
        <f t="shared" si="5"/>
        <v>7916.481</v>
      </c>
      <c r="O81" s="29"/>
      <c r="P81" s="151">
        <v>6597.437</v>
      </c>
      <c r="Q81" s="29"/>
      <c r="R81" s="29">
        <v>1319.044</v>
      </c>
    </row>
    <row r="82" spans="1:18" ht="5.25" customHeight="1">
      <c r="A82" s="63"/>
      <c r="B82" s="153"/>
      <c r="C82" s="69"/>
      <c r="D82" s="153"/>
      <c r="E82" s="69"/>
      <c r="F82" s="69"/>
      <c r="G82" s="149"/>
      <c r="H82" s="150"/>
      <c r="I82" s="50"/>
      <c r="J82" s="150"/>
      <c r="K82" s="149"/>
      <c r="L82" s="150"/>
      <c r="M82" s="139"/>
      <c r="N82" s="139"/>
      <c r="O82" s="139"/>
      <c r="P82" s="139"/>
      <c r="Q82" s="150"/>
      <c r="R82" s="150"/>
    </row>
    <row r="83" spans="1:18" ht="12.75" customHeight="1">
      <c r="A83" s="120" t="s">
        <v>108</v>
      </c>
      <c r="B83" s="153">
        <f t="shared" si="3"/>
        <v>3286</v>
      </c>
      <c r="C83" s="69"/>
      <c r="D83" s="153">
        <f>D84+D85+D86</f>
        <v>2760</v>
      </c>
      <c r="E83" s="69"/>
      <c r="F83" s="69">
        <f>F84+F85+F86</f>
        <v>526</v>
      </c>
      <c r="G83" s="69"/>
      <c r="H83" s="29">
        <f t="shared" si="4"/>
        <v>25644.89</v>
      </c>
      <c r="I83" s="50"/>
      <c r="J83" s="29">
        <v>20149.34</v>
      </c>
      <c r="K83" s="69"/>
      <c r="L83" s="29">
        <f>L84+L85+L86</f>
        <v>5495.549999999999</v>
      </c>
      <c r="M83" s="29"/>
      <c r="N83" s="151">
        <f t="shared" si="5"/>
        <v>27674.838000000003</v>
      </c>
      <c r="O83" s="29"/>
      <c r="P83" s="151">
        <v>23967.116</v>
      </c>
      <c r="Q83" s="29"/>
      <c r="R83" s="29">
        <v>3707.7219999999998</v>
      </c>
    </row>
    <row r="84" spans="1:18" ht="12.75" customHeight="1">
      <c r="A84" s="63" t="s">
        <v>109</v>
      </c>
      <c r="B84" s="148">
        <f t="shared" si="3"/>
        <v>708</v>
      </c>
      <c r="C84" s="149"/>
      <c r="D84" s="148">
        <v>608</v>
      </c>
      <c r="E84" s="149"/>
      <c r="F84" s="149">
        <v>100</v>
      </c>
      <c r="G84" s="149"/>
      <c r="H84" s="150">
        <f t="shared" si="4"/>
        <v>1465.059</v>
      </c>
      <c r="I84" s="146"/>
      <c r="J84" s="150">
        <v>1098.972</v>
      </c>
      <c r="K84" s="149"/>
      <c r="L84" s="150">
        <v>366.087</v>
      </c>
      <c r="M84" s="139"/>
      <c r="N84" s="139">
        <f t="shared" si="5"/>
        <v>1130.6129999999998</v>
      </c>
      <c r="O84" s="139"/>
      <c r="P84" s="139">
        <v>902.824</v>
      </c>
      <c r="Q84" s="150"/>
      <c r="R84" s="150">
        <v>227.789</v>
      </c>
    </row>
    <row r="85" spans="1:18" ht="12.75" customHeight="1">
      <c r="A85" s="63" t="s">
        <v>110</v>
      </c>
      <c r="B85" s="148">
        <f t="shared" si="3"/>
        <v>512</v>
      </c>
      <c r="C85" s="149"/>
      <c r="D85" s="148">
        <v>371</v>
      </c>
      <c r="E85" s="149"/>
      <c r="F85" s="149">
        <v>141</v>
      </c>
      <c r="G85" s="149"/>
      <c r="H85" s="150">
        <f t="shared" si="4"/>
        <v>6238.296</v>
      </c>
      <c r="I85" s="146"/>
      <c r="J85" s="150">
        <v>4213.514</v>
      </c>
      <c r="K85" s="149"/>
      <c r="L85" s="150">
        <v>2024.782</v>
      </c>
      <c r="M85" s="139"/>
      <c r="N85" s="139">
        <f t="shared" si="5"/>
        <v>10019.345</v>
      </c>
      <c r="O85" s="139"/>
      <c r="P85" s="139">
        <v>8095.293</v>
      </c>
      <c r="Q85" s="150"/>
      <c r="R85" s="150">
        <v>1924.052</v>
      </c>
    </row>
    <row r="86" spans="1:18" ht="12.75" customHeight="1">
      <c r="A86" s="63" t="s">
        <v>111</v>
      </c>
      <c r="B86" s="148">
        <f t="shared" si="3"/>
        <v>2066</v>
      </c>
      <c r="C86" s="149"/>
      <c r="D86" s="148">
        <v>1781</v>
      </c>
      <c r="E86" s="149"/>
      <c r="F86" s="149">
        <v>285</v>
      </c>
      <c r="G86" s="149"/>
      <c r="H86" s="150">
        <f t="shared" si="4"/>
        <v>17941.535</v>
      </c>
      <c r="I86" s="146"/>
      <c r="J86" s="150">
        <v>14836.854</v>
      </c>
      <c r="K86" s="149"/>
      <c r="L86" s="150">
        <v>3104.681</v>
      </c>
      <c r="M86" s="139"/>
      <c r="N86" s="139">
        <f t="shared" si="5"/>
        <v>16524.88</v>
      </c>
      <c r="O86" s="139"/>
      <c r="P86" s="139">
        <v>14968.999</v>
      </c>
      <c r="Q86" s="150"/>
      <c r="R86" s="150">
        <v>1555.881</v>
      </c>
    </row>
    <row r="87" spans="1:18" ht="6" customHeight="1">
      <c r="A87" s="63"/>
      <c r="B87" s="148"/>
      <c r="C87" s="149"/>
      <c r="D87" s="148"/>
      <c r="E87" s="149"/>
      <c r="F87" s="149"/>
      <c r="G87" s="149"/>
      <c r="H87" s="150"/>
      <c r="I87" s="50"/>
      <c r="J87" s="150"/>
      <c r="K87" s="149"/>
      <c r="L87" s="150"/>
      <c r="M87" s="139"/>
      <c r="N87" s="139"/>
      <c r="O87" s="139"/>
      <c r="P87" s="139"/>
      <c r="Q87" s="150"/>
      <c r="R87" s="150"/>
    </row>
    <row r="88" spans="1:18" ht="12.75" customHeight="1">
      <c r="A88" s="120" t="s">
        <v>112</v>
      </c>
      <c r="B88" s="152">
        <f t="shared" si="3"/>
        <v>553</v>
      </c>
      <c r="C88" s="69"/>
      <c r="D88" s="152">
        <v>422</v>
      </c>
      <c r="E88" s="69"/>
      <c r="F88" s="69">
        <v>131</v>
      </c>
      <c r="G88" s="69"/>
      <c r="H88" s="29">
        <f t="shared" si="4"/>
        <v>6261.5599999999995</v>
      </c>
      <c r="I88" s="50"/>
      <c r="J88" s="29">
        <v>5029.164</v>
      </c>
      <c r="K88" s="69"/>
      <c r="L88" s="29">
        <v>1232.396</v>
      </c>
      <c r="M88" s="29"/>
      <c r="N88" s="151">
        <f t="shared" si="5"/>
        <v>5962.334</v>
      </c>
      <c r="O88" s="29"/>
      <c r="P88" s="151">
        <v>5154.385</v>
      </c>
      <c r="Q88" s="29"/>
      <c r="R88" s="29">
        <v>807.949</v>
      </c>
    </row>
    <row r="89" spans="1:18" ht="5.25" customHeight="1">
      <c r="A89" s="63"/>
      <c r="B89" s="148"/>
      <c r="C89" s="149"/>
      <c r="D89" s="148"/>
      <c r="E89" s="149"/>
      <c r="F89" s="149"/>
      <c r="G89" s="149"/>
      <c r="H89" s="150"/>
      <c r="I89" s="50"/>
      <c r="J89" s="150"/>
      <c r="K89" s="149"/>
      <c r="L89" s="150"/>
      <c r="M89" s="139"/>
      <c r="N89" s="139"/>
      <c r="O89" s="139"/>
      <c r="P89" s="139"/>
      <c r="Q89" s="150"/>
      <c r="R89" s="150"/>
    </row>
    <row r="90" spans="1:18" ht="12.75" customHeight="1">
      <c r="A90" s="63" t="s">
        <v>113</v>
      </c>
      <c r="B90" s="148">
        <f t="shared" si="3"/>
        <v>70</v>
      </c>
      <c r="C90" s="149"/>
      <c r="D90" s="148">
        <v>61</v>
      </c>
      <c r="E90" s="149"/>
      <c r="F90" s="149">
        <v>9</v>
      </c>
      <c r="G90" s="149"/>
      <c r="H90" s="150">
        <f t="shared" si="4"/>
        <v>242.363</v>
      </c>
      <c r="I90" s="146"/>
      <c r="J90" s="150">
        <v>168.896</v>
      </c>
      <c r="K90" s="149"/>
      <c r="L90" s="150">
        <v>73.467</v>
      </c>
      <c r="M90" s="139"/>
      <c r="N90" s="139">
        <f t="shared" si="5"/>
        <v>592.889</v>
      </c>
      <c r="O90" s="139"/>
      <c r="P90" s="139">
        <v>578.341</v>
      </c>
      <c r="Q90" s="150"/>
      <c r="R90" s="150">
        <v>14.548</v>
      </c>
    </row>
    <row r="91" spans="1:18" ht="12.75" customHeight="1">
      <c r="A91" s="63" t="s">
        <v>114</v>
      </c>
      <c r="B91" s="148">
        <f t="shared" si="3"/>
        <v>56</v>
      </c>
      <c r="C91" s="149"/>
      <c r="D91" s="148">
        <v>43</v>
      </c>
      <c r="E91" s="149"/>
      <c r="F91" s="149">
        <v>13</v>
      </c>
      <c r="G91" s="149"/>
      <c r="H91" s="150">
        <f t="shared" si="4"/>
        <v>425.222</v>
      </c>
      <c r="I91" s="146"/>
      <c r="J91" s="150">
        <v>420.066</v>
      </c>
      <c r="K91" s="149"/>
      <c r="L91" s="150">
        <v>5.156</v>
      </c>
      <c r="M91" s="139"/>
      <c r="N91" s="139">
        <f t="shared" si="5"/>
        <v>318.867</v>
      </c>
      <c r="O91" s="139"/>
      <c r="P91" s="139">
        <v>312.067</v>
      </c>
      <c r="Q91" s="150"/>
      <c r="R91" s="150">
        <v>6.8</v>
      </c>
    </row>
    <row r="92" ht="9" customHeight="1"/>
    <row r="93" spans="1:18" ht="22.5" customHeight="1">
      <c r="A93" s="222" t="s">
        <v>48</v>
      </c>
      <c r="B93" s="222"/>
      <c r="C93" s="222"/>
      <c r="D93" s="222"/>
      <c r="E93" s="222"/>
      <c r="F93" s="222"/>
      <c r="G93" s="222"/>
      <c r="H93" s="175"/>
      <c r="I93" s="175"/>
      <c r="J93" s="175"/>
      <c r="K93" s="175"/>
      <c r="L93" s="175"/>
      <c r="M93" s="175"/>
      <c r="N93" s="175"/>
      <c r="O93" s="175"/>
      <c r="P93" s="197"/>
      <c r="Q93" s="197"/>
      <c r="R93" s="197"/>
    </row>
    <row r="98" ht="11.25">
      <c r="A98" s="158"/>
    </row>
  </sheetData>
  <sheetProtection/>
  <mergeCells count="10">
    <mergeCell ref="M1:S1"/>
    <mergeCell ref="A93:R93"/>
    <mergeCell ref="L2:R4"/>
    <mergeCell ref="A6:A10"/>
    <mergeCell ref="B6:R6"/>
    <mergeCell ref="B7:L7"/>
    <mergeCell ref="N7:R7"/>
    <mergeCell ref="B8:F8"/>
    <mergeCell ref="H8:L8"/>
    <mergeCell ref="N8:R8"/>
  </mergeCells>
  <hyperlinks>
    <hyperlink ref="M1" location="Fuente!A1" display="Fuente"/>
    <hyperlink ref="M1:S1" location="Inicio!A1" display="Volver Inicio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dcterms:created xsi:type="dcterms:W3CDTF">2011-10-31T11:48:59Z</dcterms:created>
  <dcterms:modified xsi:type="dcterms:W3CDTF">2016-11-29T08:57:00Z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